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ANCA\Gestão de Website Supervisão\Indicadores do site\"/>
    </mc:Choice>
  </mc:AlternateContent>
  <bookViews>
    <workbookView xWindow="14505" yWindow="-15" windowWidth="14310" windowHeight="12825"/>
  </bookViews>
  <sheets>
    <sheet name="Indicadores" sheetId="2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AC8" i="2" l="1"/>
  <c r="AC9" i="2"/>
  <c r="AC14" i="2" s="1"/>
  <c r="AC10" i="2"/>
  <c r="AC11" i="2"/>
  <c r="AC12" i="2"/>
  <c r="AC13" i="2"/>
  <c r="AC15" i="2"/>
  <c r="AC17" i="2"/>
  <c r="AC18" i="2"/>
  <c r="AC19" i="2"/>
  <c r="AC20" i="2"/>
  <c r="AC21" i="2"/>
  <c r="AC23" i="2"/>
  <c r="AC24" i="2"/>
  <c r="AC26" i="2"/>
  <c r="AC28" i="2"/>
  <c r="AC29" i="2"/>
  <c r="AC30" i="2"/>
  <c r="AC31" i="2"/>
  <c r="AC32" i="2"/>
  <c r="AC33" i="2"/>
  <c r="AC34" i="2"/>
  <c r="AC36" i="2"/>
  <c r="AC37" i="2"/>
  <c r="AC38" i="2"/>
  <c r="AC39" i="2"/>
  <c r="AC40" i="2"/>
  <c r="AC41" i="2"/>
  <c r="AC42" i="2"/>
  <c r="AC43" i="2"/>
  <c r="AC44" i="2"/>
  <c r="AC45" i="2"/>
  <c r="AC46" i="2"/>
  <c r="AC48" i="2"/>
  <c r="AC49" i="2"/>
  <c r="AC50" i="2"/>
  <c r="AC51" i="2"/>
  <c r="AC52" i="2"/>
  <c r="AC53" i="2"/>
  <c r="AC54" i="2"/>
  <c r="AC55" i="2"/>
  <c r="AC56" i="2"/>
  <c r="AC58" i="2"/>
  <c r="AC59" i="2"/>
  <c r="AC22" i="2" l="1"/>
  <c r="AB59" i="2"/>
  <c r="AB58" i="2"/>
  <c r="AB56" i="2"/>
  <c r="AB55" i="2"/>
  <c r="AB54" i="2"/>
  <c r="AB53" i="2"/>
  <c r="AB52" i="2"/>
  <c r="AB51" i="2"/>
  <c r="AB50" i="2"/>
  <c r="AB49" i="2"/>
  <c r="AB48" i="2"/>
  <c r="AB46" i="2"/>
  <c r="AB45" i="2"/>
  <c r="AB44" i="2"/>
  <c r="AB43" i="2"/>
  <c r="AB42" i="2"/>
  <c r="AB41" i="2"/>
  <c r="AB40" i="2"/>
  <c r="AB39" i="2"/>
  <c r="AB38" i="2"/>
  <c r="AB37" i="2"/>
  <c r="AB36" i="2"/>
  <c r="AB34" i="2"/>
  <c r="AB33" i="2"/>
  <c r="AB32" i="2"/>
  <c r="AB31" i="2"/>
  <c r="AB30" i="2"/>
  <c r="AB29" i="2"/>
  <c r="AB28" i="2"/>
  <c r="AB26" i="2"/>
  <c r="AB25" i="2"/>
  <c r="AB24" i="2"/>
  <c r="AB23" i="2"/>
  <c r="AB21" i="2"/>
  <c r="AB20" i="2"/>
  <c r="AB19" i="2"/>
  <c r="AB18" i="2"/>
  <c r="AB17" i="2"/>
  <c r="AB15" i="2"/>
  <c r="AB13" i="2"/>
  <c r="AB12" i="2"/>
  <c r="AB11" i="2"/>
  <c r="AB10" i="2"/>
  <c r="AB9" i="2"/>
  <c r="AB8" i="2"/>
  <c r="AA59" i="2"/>
  <c r="AA58" i="2"/>
  <c r="AA56" i="2"/>
  <c r="AA55" i="2"/>
  <c r="AA54" i="2"/>
  <c r="AA53" i="2"/>
  <c r="AA52" i="2"/>
  <c r="AA51" i="2"/>
  <c r="AA50" i="2"/>
  <c r="AA49" i="2"/>
  <c r="AA48" i="2"/>
  <c r="AA46" i="2"/>
  <c r="AA45" i="2"/>
  <c r="AA44" i="2"/>
  <c r="AA43" i="2"/>
  <c r="AA42" i="2"/>
  <c r="AA41" i="2"/>
  <c r="AA40" i="2"/>
  <c r="AA39" i="2"/>
  <c r="AA38" i="2"/>
  <c r="AA37" i="2"/>
  <c r="AA36" i="2"/>
  <c r="AA34" i="2"/>
  <c r="AA33" i="2"/>
  <c r="AA32" i="2"/>
  <c r="AA31" i="2"/>
  <c r="AA30" i="2"/>
  <c r="AA29" i="2"/>
  <c r="AA28" i="2"/>
  <c r="AA26" i="2"/>
  <c r="AA25" i="2"/>
  <c r="AA24" i="2"/>
  <c r="AA23" i="2"/>
  <c r="AA21" i="2"/>
  <c r="AA20" i="2"/>
  <c r="AA19" i="2"/>
  <c r="AA18" i="2"/>
  <c r="AA17" i="2"/>
  <c r="AA15" i="2"/>
  <c r="AA13" i="2"/>
  <c r="AA12" i="2"/>
  <c r="AA11" i="2"/>
  <c r="AA10" i="2"/>
  <c r="AA9" i="2"/>
  <c r="AA8" i="2"/>
  <c r="Z59" i="2"/>
  <c r="Z58" i="2"/>
  <c r="Z56" i="2"/>
  <c r="Z55" i="2"/>
  <c r="Z54" i="2"/>
  <c r="Z53" i="2"/>
  <c r="Z52" i="2"/>
  <c r="Z51" i="2"/>
  <c r="Z50" i="2"/>
  <c r="Z49" i="2"/>
  <c r="Z48" i="2"/>
  <c r="Z46" i="2"/>
  <c r="Z45" i="2"/>
  <c r="Z44" i="2"/>
  <c r="Z43" i="2"/>
  <c r="Z42" i="2"/>
  <c r="Z41" i="2"/>
  <c r="Z40" i="2"/>
  <c r="Z39" i="2"/>
  <c r="Z38" i="2"/>
  <c r="Z37" i="2"/>
  <c r="Z36" i="2"/>
  <c r="Z34" i="2"/>
  <c r="Z33" i="2"/>
  <c r="Z32" i="2"/>
  <c r="Z31" i="2"/>
  <c r="Z30" i="2"/>
  <c r="Z29" i="2"/>
  <c r="Z28" i="2"/>
  <c r="Z26" i="2"/>
  <c r="Z25" i="2"/>
  <c r="Z24" i="2"/>
  <c r="Z23" i="2"/>
  <c r="Z21" i="2"/>
  <c r="Z20" i="2"/>
  <c r="Z19" i="2"/>
  <c r="Z18" i="2"/>
  <c r="Z17" i="2"/>
  <c r="Z15" i="2"/>
  <c r="Z13" i="2"/>
  <c r="Z12" i="2"/>
  <c r="Z11" i="2"/>
  <c r="Z10" i="2"/>
  <c r="Z9" i="2"/>
  <c r="Z8" i="2"/>
  <c r="Y59" i="2"/>
  <c r="Y58" i="2"/>
  <c r="Y56" i="2"/>
  <c r="Y55" i="2"/>
  <c r="Y54" i="2"/>
  <c r="Y53" i="2"/>
  <c r="Y52" i="2"/>
  <c r="Y51" i="2"/>
  <c r="Y50" i="2"/>
  <c r="Y49" i="2"/>
  <c r="Y48" i="2"/>
  <c r="Y46" i="2"/>
  <c r="Y45" i="2"/>
  <c r="Y44" i="2"/>
  <c r="Y43" i="2"/>
  <c r="Y42" i="2"/>
  <c r="Y41" i="2"/>
  <c r="Y40" i="2"/>
  <c r="Y39" i="2"/>
  <c r="Y38" i="2"/>
  <c r="Y37" i="2"/>
  <c r="Y36" i="2"/>
  <c r="Y34" i="2"/>
  <c r="Y33" i="2"/>
  <c r="Y32" i="2"/>
  <c r="Y31" i="2"/>
  <c r="Y30" i="2"/>
  <c r="Y29" i="2"/>
  <c r="Y28" i="2"/>
  <c r="Y26" i="2"/>
  <c r="Y25" i="2"/>
  <c r="Y24" i="2"/>
  <c r="Y23" i="2"/>
  <c r="Y21" i="2"/>
  <c r="Y20" i="2"/>
  <c r="Y19" i="2"/>
  <c r="Y18" i="2"/>
  <c r="Y17" i="2"/>
  <c r="Y15" i="2"/>
  <c r="Y13" i="2"/>
  <c r="Y12" i="2"/>
  <c r="Y11" i="2"/>
  <c r="Y10" i="2"/>
  <c r="Y9" i="2"/>
  <c r="Y14" i="2" s="1"/>
  <c r="Y8" i="2"/>
  <c r="Z14" i="2" l="1"/>
  <c r="AA14" i="2"/>
  <c r="AB22" i="2"/>
  <c r="Y22" i="2"/>
  <c r="AB14" i="2"/>
  <c r="AA22" i="2"/>
  <c r="Z22" i="2"/>
  <c r="X59" i="2"/>
  <c r="X58" i="2"/>
  <c r="X56" i="2"/>
  <c r="X55" i="2"/>
  <c r="X54" i="2"/>
  <c r="X53" i="2"/>
  <c r="X52" i="2"/>
  <c r="X51" i="2"/>
  <c r="X50" i="2"/>
  <c r="X49" i="2"/>
  <c r="X48" i="2"/>
  <c r="X46" i="2"/>
  <c r="X45" i="2"/>
  <c r="X44" i="2"/>
  <c r="X43" i="2"/>
  <c r="X42" i="2"/>
  <c r="X41" i="2"/>
  <c r="X40" i="2"/>
  <c r="X39" i="2"/>
  <c r="X38" i="2"/>
  <c r="X37" i="2"/>
  <c r="X36" i="2"/>
  <c r="X34" i="2"/>
  <c r="X33" i="2"/>
  <c r="X32" i="2"/>
  <c r="X31" i="2"/>
  <c r="X30" i="2"/>
  <c r="X29" i="2"/>
  <c r="X28" i="2"/>
  <c r="X26" i="2"/>
  <c r="X25" i="2"/>
  <c r="X24" i="2"/>
  <c r="X21" i="2"/>
  <c r="X20" i="2"/>
  <c r="X19" i="2"/>
  <c r="X18" i="2"/>
  <c r="X17" i="2"/>
  <c r="X15" i="2"/>
  <c r="X13" i="2"/>
  <c r="X12" i="2"/>
  <c r="X11" i="2"/>
  <c r="X10" i="2"/>
  <c r="X9" i="2"/>
  <c r="X8" i="2"/>
  <c r="X14" i="2" l="1"/>
  <c r="X22" i="2"/>
  <c r="W59" i="2"/>
  <c r="W58" i="2"/>
  <c r="W56" i="2"/>
  <c r="W55" i="2"/>
  <c r="W54" i="2"/>
  <c r="W53" i="2"/>
  <c r="W52" i="2"/>
  <c r="W51" i="2"/>
  <c r="W50" i="2"/>
  <c r="W49" i="2"/>
  <c r="W48" i="2"/>
  <c r="W46" i="2"/>
  <c r="W45" i="2"/>
  <c r="W44" i="2"/>
  <c r="W43" i="2"/>
  <c r="W42" i="2"/>
  <c r="W41" i="2"/>
  <c r="W40" i="2"/>
  <c r="W39" i="2"/>
  <c r="W38" i="2"/>
  <c r="W37" i="2"/>
  <c r="W36" i="2"/>
  <c r="W34" i="2"/>
  <c r="W33" i="2"/>
  <c r="W32" i="2"/>
  <c r="W31" i="2"/>
  <c r="W30" i="2"/>
  <c r="W29" i="2"/>
  <c r="W28" i="2"/>
  <c r="W26" i="2"/>
  <c r="W25" i="2"/>
  <c r="W24" i="2"/>
  <c r="W21" i="2"/>
  <c r="W20" i="2"/>
  <c r="W19" i="2"/>
  <c r="W18" i="2"/>
  <c r="W17" i="2"/>
  <c r="W15" i="2"/>
  <c r="W13" i="2"/>
  <c r="W12" i="2"/>
  <c r="W11" i="2"/>
  <c r="W10" i="2"/>
  <c r="W9" i="2"/>
  <c r="W8" i="2"/>
  <c r="V59" i="2"/>
  <c r="V58" i="2"/>
  <c r="V56" i="2"/>
  <c r="V55" i="2"/>
  <c r="V54" i="2"/>
  <c r="V53" i="2"/>
  <c r="V52" i="2"/>
  <c r="V51" i="2"/>
  <c r="V50" i="2"/>
  <c r="V49" i="2"/>
  <c r="V48" i="2"/>
  <c r="V46" i="2"/>
  <c r="V45" i="2"/>
  <c r="V44" i="2"/>
  <c r="V43" i="2"/>
  <c r="V42" i="2"/>
  <c r="V41" i="2"/>
  <c r="V40" i="2"/>
  <c r="V39" i="2"/>
  <c r="V38" i="2"/>
  <c r="V37" i="2"/>
  <c r="V36" i="2"/>
  <c r="V34" i="2"/>
  <c r="V33" i="2"/>
  <c r="V32" i="2"/>
  <c r="V31" i="2"/>
  <c r="V30" i="2"/>
  <c r="V29" i="2"/>
  <c r="V28" i="2"/>
  <c r="V26" i="2"/>
  <c r="V25" i="2"/>
  <c r="V24" i="2"/>
  <c r="V21" i="2"/>
  <c r="V20" i="2"/>
  <c r="V19" i="2"/>
  <c r="V18" i="2"/>
  <c r="V17" i="2"/>
  <c r="V15" i="2"/>
  <c r="V13" i="2"/>
  <c r="V12" i="2"/>
  <c r="V11" i="2"/>
  <c r="V10" i="2"/>
  <c r="V9" i="2"/>
  <c r="V8" i="2"/>
  <c r="W14" i="2" l="1"/>
  <c r="V22" i="2"/>
  <c r="V14" i="2"/>
  <c r="W22" i="2"/>
  <c r="U59" i="2"/>
  <c r="U58" i="2"/>
  <c r="U56" i="2"/>
  <c r="U55" i="2"/>
  <c r="U54" i="2"/>
  <c r="U53" i="2"/>
  <c r="U52" i="2"/>
  <c r="U51" i="2"/>
  <c r="U50" i="2"/>
  <c r="U49" i="2"/>
  <c r="U48" i="2"/>
  <c r="U46" i="2"/>
  <c r="U45" i="2"/>
  <c r="U44" i="2"/>
  <c r="U43" i="2"/>
  <c r="U42" i="2"/>
  <c r="U41" i="2"/>
  <c r="U40" i="2"/>
  <c r="U39" i="2"/>
  <c r="U38" i="2"/>
  <c r="U37" i="2"/>
  <c r="U36" i="2"/>
  <c r="U34" i="2"/>
  <c r="U33" i="2"/>
  <c r="U32" i="2"/>
  <c r="U31" i="2"/>
  <c r="U30" i="2"/>
  <c r="U29" i="2"/>
  <c r="U28" i="2"/>
  <c r="U26" i="2"/>
  <c r="U25" i="2"/>
  <c r="U24" i="2"/>
  <c r="U21" i="2"/>
  <c r="U20" i="2"/>
  <c r="U19" i="2"/>
  <c r="U18" i="2"/>
  <c r="U17" i="2"/>
  <c r="U15" i="2"/>
  <c r="U13" i="2"/>
  <c r="U12" i="2"/>
  <c r="U11" i="2"/>
  <c r="U10" i="2"/>
  <c r="U9" i="2"/>
  <c r="U8" i="2"/>
  <c r="U14" i="2" l="1"/>
  <c r="U22" i="2"/>
  <c r="T59" i="2"/>
  <c r="T58" i="2"/>
  <c r="T56" i="2"/>
  <c r="T55" i="2"/>
  <c r="T54" i="2"/>
  <c r="T53" i="2"/>
  <c r="T52" i="2"/>
  <c r="T51" i="2"/>
  <c r="T50" i="2"/>
  <c r="T49" i="2"/>
  <c r="T48" i="2"/>
  <c r="T46" i="2"/>
  <c r="T45" i="2"/>
  <c r="T44" i="2"/>
  <c r="T43" i="2"/>
  <c r="T42" i="2"/>
  <c r="T41" i="2"/>
  <c r="T40" i="2"/>
  <c r="T39" i="2"/>
  <c r="T38" i="2"/>
  <c r="T37" i="2"/>
  <c r="T36" i="2"/>
  <c r="T34" i="2"/>
  <c r="T33" i="2"/>
  <c r="T32" i="2"/>
  <c r="T31" i="2"/>
  <c r="T30" i="2"/>
  <c r="T29" i="2"/>
  <c r="T28" i="2"/>
  <c r="T26" i="2"/>
  <c r="T25" i="2"/>
  <c r="T24" i="2"/>
  <c r="T21" i="2"/>
  <c r="T20" i="2"/>
  <c r="T19" i="2"/>
  <c r="T18" i="2"/>
  <c r="T17" i="2"/>
  <c r="T15" i="2"/>
  <c r="T13" i="2"/>
  <c r="T12" i="2"/>
  <c r="T11" i="2"/>
  <c r="T10" i="2"/>
  <c r="T9" i="2"/>
  <c r="T8" i="2"/>
  <c r="S59" i="2"/>
  <c r="S58" i="2"/>
  <c r="S56" i="2"/>
  <c r="S55" i="2"/>
  <c r="S54" i="2"/>
  <c r="S53" i="2"/>
  <c r="S52" i="2"/>
  <c r="S51" i="2"/>
  <c r="S50" i="2"/>
  <c r="S49" i="2"/>
  <c r="S48" i="2"/>
  <c r="S46" i="2"/>
  <c r="S45" i="2"/>
  <c r="S44" i="2"/>
  <c r="S43" i="2"/>
  <c r="S42" i="2"/>
  <c r="S41" i="2"/>
  <c r="S40" i="2"/>
  <c r="S39" i="2"/>
  <c r="S38" i="2"/>
  <c r="S37" i="2"/>
  <c r="S36" i="2"/>
  <c r="S34" i="2"/>
  <c r="S33" i="2"/>
  <c r="S32" i="2"/>
  <c r="S31" i="2"/>
  <c r="S30" i="2"/>
  <c r="S29" i="2"/>
  <c r="S28" i="2"/>
  <c r="S26" i="2"/>
  <c r="S25" i="2"/>
  <c r="S24" i="2"/>
  <c r="S21" i="2"/>
  <c r="S20" i="2"/>
  <c r="S19" i="2"/>
  <c r="S18" i="2"/>
  <c r="S17" i="2"/>
  <c r="S15" i="2"/>
  <c r="S13" i="2"/>
  <c r="S12" i="2"/>
  <c r="S11" i="2"/>
  <c r="S10" i="2"/>
  <c r="S9" i="2"/>
  <c r="S8" i="2"/>
  <c r="R8" i="2"/>
  <c r="S22" i="2" l="1"/>
  <c r="T22" i="2"/>
  <c r="T14" i="2"/>
  <c r="S14" i="2"/>
  <c r="R55" i="2"/>
  <c r="Q55" i="2"/>
  <c r="F49" i="2"/>
  <c r="G49" i="2"/>
  <c r="H49" i="2"/>
  <c r="I49" i="2"/>
  <c r="J49" i="2"/>
  <c r="K49" i="2"/>
  <c r="L49" i="2"/>
  <c r="M49" i="2"/>
  <c r="N49" i="2"/>
  <c r="O49" i="2"/>
  <c r="P49" i="2"/>
  <c r="F50" i="2"/>
  <c r="G50" i="2"/>
  <c r="H50" i="2"/>
  <c r="I50" i="2"/>
  <c r="J50" i="2"/>
  <c r="K50" i="2"/>
  <c r="L50" i="2"/>
  <c r="F52" i="2"/>
  <c r="G52" i="2"/>
  <c r="H52" i="2"/>
  <c r="I52" i="2"/>
  <c r="J52" i="2"/>
  <c r="K52" i="2"/>
  <c r="L52" i="2"/>
  <c r="F51" i="2"/>
  <c r="G51" i="2"/>
  <c r="H51" i="2"/>
  <c r="I51" i="2"/>
  <c r="J51" i="2"/>
  <c r="K51" i="2"/>
  <c r="L51" i="2"/>
  <c r="M51" i="2"/>
  <c r="M52" i="2"/>
  <c r="M50" i="2"/>
  <c r="Q52" i="2"/>
  <c r="Q51" i="2"/>
  <c r="R52" i="2"/>
  <c r="R51" i="2"/>
  <c r="G45" i="2"/>
  <c r="H45" i="2"/>
  <c r="I45" i="2"/>
  <c r="J45" i="2"/>
  <c r="K45" i="2"/>
  <c r="L45" i="2"/>
  <c r="M45" i="2"/>
  <c r="N45" i="2"/>
  <c r="O45" i="2"/>
  <c r="P45" i="2"/>
  <c r="Q45" i="2"/>
  <c r="R45" i="2"/>
  <c r="F45" i="2"/>
  <c r="R59" i="2" l="1"/>
  <c r="R58" i="2"/>
  <c r="R56" i="2"/>
  <c r="R54" i="2"/>
  <c r="R53" i="2"/>
  <c r="R50" i="2"/>
  <c r="R49" i="2"/>
  <c r="R48" i="2"/>
  <c r="R46" i="2"/>
  <c r="R44" i="2"/>
  <c r="R43" i="2"/>
  <c r="R42" i="2"/>
  <c r="R41" i="2"/>
  <c r="R40" i="2"/>
  <c r="R39" i="2"/>
  <c r="R38" i="2"/>
  <c r="R37" i="2"/>
  <c r="R36" i="2"/>
  <c r="R34" i="2"/>
  <c r="R33" i="2"/>
  <c r="R32" i="2"/>
  <c r="R31" i="2"/>
  <c r="R30" i="2"/>
  <c r="R29" i="2"/>
  <c r="R28" i="2"/>
  <c r="R26" i="2"/>
  <c r="R25" i="2"/>
  <c r="R24" i="2"/>
  <c r="R21" i="2"/>
  <c r="R20" i="2"/>
  <c r="R19" i="2"/>
  <c r="R18" i="2"/>
  <c r="R17" i="2"/>
  <c r="R15" i="2"/>
  <c r="R13" i="2"/>
  <c r="R12" i="2"/>
  <c r="R11" i="2"/>
  <c r="R10" i="2"/>
  <c r="R9" i="2"/>
  <c r="R14" i="2" l="1"/>
  <c r="R22" i="2"/>
  <c r="G42" i="2"/>
  <c r="H42" i="2"/>
  <c r="I42" i="2"/>
  <c r="J42" i="2"/>
  <c r="K42" i="2"/>
  <c r="L42" i="2"/>
  <c r="M42" i="2"/>
  <c r="N42" i="2"/>
  <c r="O42" i="2"/>
  <c r="P42" i="2"/>
  <c r="Q42" i="2"/>
  <c r="F42" i="2"/>
  <c r="Q59" i="2" l="1"/>
  <c r="Q58" i="2"/>
  <c r="Q56" i="2"/>
  <c r="Q54" i="2"/>
  <c r="Q53" i="2"/>
  <c r="Q50" i="2"/>
  <c r="Q49" i="2"/>
  <c r="Q48" i="2"/>
  <c r="Q46" i="2"/>
  <c r="Q44" i="2"/>
  <c r="Q43" i="2"/>
  <c r="Q41" i="2"/>
  <c r="Q40" i="2"/>
  <c r="Q39" i="2"/>
  <c r="Q38" i="2"/>
  <c r="Q37" i="2"/>
  <c r="Q36" i="2"/>
  <c r="Q34" i="2"/>
  <c r="Q33" i="2"/>
  <c r="Q32" i="2"/>
  <c r="Q31" i="2"/>
  <c r="Q30" i="2"/>
  <c r="Q29" i="2"/>
  <c r="Q28" i="2"/>
  <c r="Q26" i="2"/>
  <c r="Q25" i="2"/>
  <c r="Q24" i="2"/>
  <c r="Q23" i="2"/>
  <c r="Q21" i="2"/>
  <c r="Q20" i="2"/>
  <c r="Q19" i="2"/>
  <c r="Q18" i="2"/>
  <c r="Q17" i="2"/>
  <c r="Q15" i="2"/>
  <c r="Q13" i="2"/>
  <c r="Q12" i="2"/>
  <c r="Q11" i="2"/>
  <c r="Q10" i="2"/>
  <c r="Q9" i="2"/>
  <c r="Q8" i="2"/>
  <c r="Q22" i="2" l="1"/>
  <c r="Q14" i="2"/>
  <c r="P59" i="2" l="1"/>
  <c r="P58" i="2"/>
  <c r="P56" i="2"/>
  <c r="P54" i="2"/>
  <c r="P53" i="2"/>
  <c r="P52" i="2"/>
  <c r="P51" i="2"/>
  <c r="P50" i="2"/>
  <c r="P48" i="2"/>
  <c r="P46" i="2"/>
  <c r="P44" i="2"/>
  <c r="P43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6" i="2"/>
  <c r="P25" i="2"/>
  <c r="P24" i="2"/>
  <c r="P23" i="2"/>
  <c r="P21" i="2"/>
  <c r="P20" i="2"/>
  <c r="P19" i="2"/>
  <c r="P18" i="2"/>
  <c r="P17" i="2"/>
  <c r="P15" i="2"/>
  <c r="P13" i="2"/>
  <c r="P12" i="2"/>
  <c r="P11" i="2"/>
  <c r="P10" i="2"/>
  <c r="P9" i="2"/>
  <c r="P8" i="2"/>
  <c r="N33" i="2"/>
  <c r="O19" i="2"/>
  <c r="O18" i="2"/>
  <c r="O17" i="2"/>
  <c r="O41" i="2"/>
  <c r="N41" i="2"/>
  <c r="O46" i="2"/>
  <c r="O43" i="2"/>
  <c r="O44" i="2"/>
  <c r="N44" i="2"/>
  <c r="M44" i="2"/>
  <c r="L44" i="2"/>
  <c r="K44" i="2"/>
  <c r="J44" i="2"/>
  <c r="I44" i="2"/>
  <c r="O48" i="2"/>
  <c r="N48" i="2"/>
  <c r="O50" i="2"/>
  <c r="O53" i="2"/>
  <c r="O56" i="2"/>
  <c r="O54" i="2"/>
  <c r="O59" i="2"/>
  <c r="O58" i="2"/>
  <c r="H44" i="2"/>
  <c r="G44" i="2"/>
  <c r="O52" i="2"/>
  <c r="O51" i="2"/>
  <c r="O40" i="2"/>
  <c r="O39" i="2"/>
  <c r="O38" i="2"/>
  <c r="O37" i="2"/>
  <c r="O36" i="2"/>
  <c r="O34" i="2"/>
  <c r="O33" i="2"/>
  <c r="O32" i="2"/>
  <c r="O31" i="2"/>
  <c r="O30" i="2"/>
  <c r="O29" i="2"/>
  <c r="O28" i="2"/>
  <c r="O26" i="2"/>
  <c r="O25" i="2"/>
  <c r="O24" i="2"/>
  <c r="O23" i="2"/>
  <c r="O21" i="2"/>
  <c r="O20" i="2"/>
  <c r="O15" i="2"/>
  <c r="O13" i="2"/>
  <c r="O12" i="2"/>
  <c r="O11" i="2"/>
  <c r="O10" i="2"/>
  <c r="O9" i="2"/>
  <c r="O8" i="2"/>
  <c r="P14" i="2" l="1"/>
  <c r="O14" i="2"/>
  <c r="P22" i="2"/>
  <c r="O22" i="2"/>
  <c r="F44" i="2" l="1"/>
  <c r="E44" i="2"/>
  <c r="D44" i="2"/>
  <c r="N53" i="2" l="1"/>
  <c r="N50" i="2"/>
  <c r="N51" i="2"/>
  <c r="N52" i="2"/>
  <c r="N40" i="2"/>
  <c r="M53" i="2"/>
  <c r="N54" i="2"/>
  <c r="M54" i="2"/>
  <c r="N58" i="2"/>
  <c r="N59" i="2"/>
  <c r="M56" i="2"/>
  <c r="M48" i="2"/>
  <c r="M46" i="2"/>
  <c r="M43" i="2"/>
  <c r="N56" i="2" l="1"/>
  <c r="N37" i="2"/>
  <c r="N38" i="2"/>
  <c r="N39" i="2"/>
  <c r="N43" i="2"/>
  <c r="N46" i="2"/>
  <c r="N36" i="2"/>
  <c r="N28" i="2"/>
  <c r="N29" i="2"/>
  <c r="N30" i="2"/>
  <c r="N31" i="2"/>
  <c r="N32" i="2"/>
  <c r="N34" i="2"/>
  <c r="N19" i="2"/>
  <c r="N20" i="2"/>
  <c r="N21" i="2"/>
  <c r="N23" i="2"/>
  <c r="N24" i="2"/>
  <c r="N25" i="2"/>
  <c r="N26" i="2"/>
  <c r="N18" i="2"/>
  <c r="N17" i="2"/>
  <c r="N15" i="2"/>
  <c r="N13" i="2"/>
  <c r="N12" i="2"/>
  <c r="N11" i="2"/>
  <c r="N10" i="2"/>
  <c r="N9" i="2"/>
  <c r="N8" i="2"/>
  <c r="K8" i="2"/>
  <c r="M29" i="2"/>
  <c r="M8" i="2"/>
  <c r="M41" i="2"/>
  <c r="M40" i="2"/>
  <c r="M39" i="2"/>
  <c r="M38" i="2"/>
  <c r="M37" i="2"/>
  <c r="M36" i="2"/>
  <c r="M59" i="2"/>
  <c r="M58" i="2"/>
  <c r="L46" i="2"/>
  <c r="L43" i="2"/>
  <c r="K43" i="2"/>
  <c r="J43" i="2"/>
  <c r="I43" i="2"/>
  <c r="H43" i="2"/>
  <c r="G43" i="2"/>
  <c r="F43" i="2"/>
  <c r="E43" i="2"/>
  <c r="D43" i="2"/>
  <c r="N22" i="2" l="1"/>
  <c r="N14" i="2"/>
  <c r="M34" i="2"/>
  <c r="M33" i="2"/>
  <c r="M32" i="2"/>
  <c r="M31" i="2"/>
  <c r="M30" i="2"/>
  <c r="M28" i="2"/>
  <c r="M26" i="2"/>
  <c r="M25" i="2"/>
  <c r="M24" i="2"/>
  <c r="M23" i="2"/>
  <c r="M21" i="2"/>
  <c r="M20" i="2"/>
  <c r="L56" i="2"/>
  <c r="K56" i="2"/>
  <c r="J56" i="2"/>
  <c r="I56" i="2"/>
  <c r="H56" i="2"/>
  <c r="G56" i="2"/>
  <c r="F56" i="2"/>
  <c r="L54" i="2"/>
  <c r="K54" i="2"/>
  <c r="J54" i="2"/>
  <c r="I54" i="2"/>
  <c r="H54" i="2"/>
  <c r="G54" i="2"/>
  <c r="F54" i="2"/>
  <c r="L53" i="2"/>
  <c r="K53" i="2"/>
  <c r="J53" i="2"/>
  <c r="I53" i="2"/>
  <c r="H53" i="2"/>
  <c r="G53" i="2"/>
  <c r="F53" i="2"/>
  <c r="L48" i="2"/>
  <c r="K48" i="2"/>
  <c r="J48" i="2"/>
  <c r="I48" i="2"/>
  <c r="H48" i="2"/>
  <c r="G48" i="2"/>
  <c r="F48" i="2"/>
  <c r="K46" i="2"/>
  <c r="J46" i="2"/>
  <c r="I46" i="2"/>
  <c r="H46" i="2"/>
  <c r="G46" i="2"/>
  <c r="F46" i="2"/>
  <c r="L41" i="2"/>
  <c r="K41" i="2"/>
  <c r="J41" i="2"/>
  <c r="I41" i="2"/>
  <c r="H41" i="2"/>
  <c r="G41" i="2"/>
  <c r="F41" i="2"/>
  <c r="L40" i="2"/>
  <c r="K40" i="2"/>
  <c r="J40" i="2"/>
  <c r="I40" i="2"/>
  <c r="H40" i="2"/>
  <c r="G40" i="2"/>
  <c r="F40" i="2"/>
  <c r="L39" i="2"/>
  <c r="K39" i="2"/>
  <c r="J39" i="2"/>
  <c r="I39" i="2"/>
  <c r="H39" i="2"/>
  <c r="G39" i="2"/>
  <c r="F39" i="2"/>
  <c r="L38" i="2"/>
  <c r="K38" i="2"/>
  <c r="J38" i="2"/>
  <c r="I38" i="2"/>
  <c r="H38" i="2"/>
  <c r="G38" i="2"/>
  <c r="F38" i="2"/>
  <c r="L37" i="2"/>
  <c r="K37" i="2"/>
  <c r="J37" i="2"/>
  <c r="I37" i="2"/>
  <c r="H37" i="2"/>
  <c r="G37" i="2"/>
  <c r="F37" i="2"/>
  <c r="L36" i="2"/>
  <c r="K36" i="2"/>
  <c r="J36" i="2"/>
  <c r="I36" i="2"/>
  <c r="H36" i="2"/>
  <c r="G36" i="2"/>
  <c r="F36" i="2"/>
  <c r="L34" i="2"/>
  <c r="K34" i="2"/>
  <c r="J34" i="2"/>
  <c r="I34" i="2"/>
  <c r="H34" i="2"/>
  <c r="G34" i="2"/>
  <c r="F34" i="2"/>
  <c r="L33" i="2"/>
  <c r="K33" i="2"/>
  <c r="J33" i="2"/>
  <c r="I33" i="2"/>
  <c r="H33" i="2"/>
  <c r="G33" i="2"/>
  <c r="F33" i="2"/>
  <c r="L32" i="2"/>
  <c r="K32" i="2"/>
  <c r="J32" i="2"/>
  <c r="I32" i="2"/>
  <c r="H32" i="2"/>
  <c r="G32" i="2"/>
  <c r="F32" i="2"/>
  <c r="L31" i="2"/>
  <c r="K31" i="2"/>
  <c r="J31" i="2"/>
  <c r="I31" i="2"/>
  <c r="H31" i="2"/>
  <c r="G31" i="2"/>
  <c r="F31" i="2"/>
  <c r="L30" i="2"/>
  <c r="K30" i="2"/>
  <c r="J30" i="2"/>
  <c r="I30" i="2"/>
  <c r="H30" i="2"/>
  <c r="G30" i="2"/>
  <c r="F30" i="2"/>
  <c r="L29" i="2"/>
  <c r="K29" i="2"/>
  <c r="J29" i="2"/>
  <c r="I29" i="2"/>
  <c r="H29" i="2"/>
  <c r="G29" i="2"/>
  <c r="F29" i="2"/>
  <c r="L28" i="2"/>
  <c r="K28" i="2"/>
  <c r="J28" i="2"/>
  <c r="I28" i="2"/>
  <c r="H28" i="2"/>
  <c r="G28" i="2"/>
  <c r="F28" i="2"/>
  <c r="L26" i="2"/>
  <c r="K26" i="2"/>
  <c r="J26" i="2"/>
  <c r="I26" i="2"/>
  <c r="H26" i="2"/>
  <c r="G26" i="2"/>
  <c r="F26" i="2"/>
  <c r="L25" i="2"/>
  <c r="K25" i="2"/>
  <c r="J25" i="2"/>
  <c r="I25" i="2"/>
  <c r="H25" i="2"/>
  <c r="G25" i="2"/>
  <c r="F25" i="2"/>
  <c r="E25" i="2"/>
  <c r="D25" i="2"/>
  <c r="L24" i="2"/>
  <c r="K24" i="2"/>
  <c r="J24" i="2"/>
  <c r="I24" i="2"/>
  <c r="H24" i="2"/>
  <c r="G24" i="2"/>
  <c r="F24" i="2"/>
  <c r="E24" i="2"/>
  <c r="D24" i="2"/>
  <c r="L23" i="2"/>
  <c r="K23" i="2"/>
  <c r="J23" i="2"/>
  <c r="I23" i="2"/>
  <c r="H23" i="2"/>
  <c r="G23" i="2"/>
  <c r="F23" i="2"/>
  <c r="E23" i="2"/>
  <c r="D23" i="2"/>
  <c r="L21" i="2"/>
  <c r="K21" i="2"/>
  <c r="J21" i="2"/>
  <c r="I21" i="2"/>
  <c r="H21" i="2"/>
  <c r="G21" i="2"/>
  <c r="F21" i="2"/>
  <c r="L20" i="2"/>
  <c r="K20" i="2"/>
  <c r="J20" i="2"/>
  <c r="I20" i="2"/>
  <c r="H20" i="2"/>
  <c r="G20" i="2"/>
  <c r="F20" i="2"/>
  <c r="L19" i="2"/>
  <c r="K19" i="2"/>
  <c r="J19" i="2"/>
  <c r="I19" i="2"/>
  <c r="H19" i="2"/>
  <c r="G19" i="2"/>
  <c r="F19" i="2"/>
  <c r="L18" i="2"/>
  <c r="K18" i="2"/>
  <c r="J18" i="2"/>
  <c r="I18" i="2"/>
  <c r="H18" i="2"/>
  <c r="G18" i="2"/>
  <c r="F18" i="2"/>
  <c r="L17" i="2"/>
  <c r="K17" i="2"/>
  <c r="J17" i="2"/>
  <c r="I17" i="2"/>
  <c r="H17" i="2"/>
  <c r="G17" i="2"/>
  <c r="F17" i="2"/>
  <c r="M15" i="2"/>
  <c r="L15" i="2"/>
  <c r="K15" i="2"/>
  <c r="J15" i="2"/>
  <c r="I15" i="2"/>
  <c r="H15" i="2"/>
  <c r="G15" i="2"/>
  <c r="F15" i="2"/>
  <c r="D15" i="2"/>
  <c r="M13" i="2"/>
  <c r="L13" i="2"/>
  <c r="K13" i="2"/>
  <c r="J13" i="2"/>
  <c r="I13" i="2"/>
  <c r="H13" i="2"/>
  <c r="G13" i="2"/>
  <c r="F13" i="2"/>
  <c r="M12" i="2"/>
  <c r="L12" i="2"/>
  <c r="K12" i="2"/>
  <c r="J12" i="2"/>
  <c r="I12" i="2"/>
  <c r="H12" i="2"/>
  <c r="G12" i="2"/>
  <c r="F12" i="2"/>
  <c r="M11" i="2"/>
  <c r="L11" i="2"/>
  <c r="K11" i="2"/>
  <c r="J11" i="2"/>
  <c r="I11" i="2"/>
  <c r="H11" i="2"/>
  <c r="G11" i="2"/>
  <c r="F11" i="2"/>
  <c r="M10" i="2"/>
  <c r="L10" i="2"/>
  <c r="K10" i="2"/>
  <c r="J10" i="2"/>
  <c r="I10" i="2"/>
  <c r="H10" i="2"/>
  <c r="G10" i="2"/>
  <c r="F10" i="2"/>
  <c r="M9" i="2"/>
  <c r="M14" i="2" s="1"/>
  <c r="L9" i="2"/>
  <c r="K9" i="2"/>
  <c r="J9" i="2"/>
  <c r="I9" i="2"/>
  <c r="H9" i="2"/>
  <c r="G9" i="2"/>
  <c r="F9" i="2"/>
  <c r="L8" i="2"/>
  <c r="J8" i="2"/>
  <c r="I8" i="2"/>
  <c r="H8" i="2"/>
  <c r="G8" i="2"/>
  <c r="F8" i="2"/>
  <c r="M19" i="2"/>
  <c r="M18" i="2"/>
  <c r="M17" i="2"/>
  <c r="M22" i="2" l="1"/>
  <c r="B22" i="2" l="1"/>
  <c r="C22" i="2"/>
  <c r="D22" i="2"/>
  <c r="E22" i="2"/>
  <c r="D14" i="2"/>
  <c r="G14" i="2" l="1"/>
  <c r="I14" i="2"/>
  <c r="H14" i="2"/>
  <c r="K22" i="2"/>
  <c r="H22" i="2"/>
  <c r="L14" i="2"/>
  <c r="J14" i="2"/>
  <c r="J22" i="2"/>
  <c r="K14" i="2"/>
  <c r="L22" i="2"/>
  <c r="G22" i="2"/>
  <c r="I22" i="2"/>
  <c r="F22" i="2" l="1"/>
  <c r="F14" i="2"/>
</calcChain>
</file>

<file path=xl/sharedStrings.xml><?xml version="1.0" encoding="utf-8"?>
<sst xmlns="http://schemas.openxmlformats.org/spreadsheetml/2006/main" count="73" uniqueCount="73">
  <si>
    <t xml:space="preserve">Adequação de Capital </t>
  </si>
  <si>
    <t xml:space="preserve">Qualidade de Activos </t>
  </si>
  <si>
    <t xml:space="preserve">(CMP - Provisão para CMP) / Fundos Próprios </t>
  </si>
  <si>
    <t xml:space="preserve">Depósitos Totais </t>
  </si>
  <si>
    <t xml:space="preserve">Crédito Por Sector </t>
  </si>
  <si>
    <t>Comércio</t>
  </si>
  <si>
    <t>Consumo</t>
  </si>
  <si>
    <t xml:space="preserve">Produto Bancário </t>
  </si>
  <si>
    <t xml:space="preserve">Margem Financeira </t>
  </si>
  <si>
    <t>Liquidez</t>
  </si>
  <si>
    <t>Activos Líquidos / Activos Totais</t>
  </si>
  <si>
    <t xml:space="preserve">Sensibilidade ao Risco de Mercado </t>
  </si>
  <si>
    <t>Tier 1</t>
  </si>
  <si>
    <t>Tier 2</t>
  </si>
  <si>
    <t xml:space="preserve">Fundos Próprios Qualificados </t>
  </si>
  <si>
    <t xml:space="preserve">Total de Activo Ponderado Pelo Risco </t>
  </si>
  <si>
    <t>Rácio Tier 1</t>
  </si>
  <si>
    <t>Tier 1 / Fundos Próprios</t>
  </si>
  <si>
    <t>Total Crédito Mal Parado  (CMP)</t>
  </si>
  <si>
    <t>Rácio de Cobertura</t>
  </si>
  <si>
    <t xml:space="preserve">Rácio de Crédito Mal Parado </t>
  </si>
  <si>
    <t xml:space="preserve">Rendibilidade </t>
  </si>
  <si>
    <t>Costo-to-income</t>
  </si>
  <si>
    <t xml:space="preserve">Depósitos à Ordem </t>
  </si>
  <si>
    <t xml:space="preserve">Tier 1 / Activos Totais </t>
  </si>
  <si>
    <t>Moeda Nacional (MN)</t>
  </si>
  <si>
    <t>Moeda Estrangeira (ME)</t>
  </si>
  <si>
    <t xml:space="preserve">Obrigações em ME / Passivos Totais </t>
  </si>
  <si>
    <t>Outros</t>
  </si>
  <si>
    <t xml:space="preserve">Créditos líquido - Depósitos </t>
  </si>
  <si>
    <t>Agricultura e pesca</t>
  </si>
  <si>
    <t>Indústria</t>
  </si>
  <si>
    <t>Turismo</t>
  </si>
  <si>
    <t xml:space="preserve">Rácio de crédito em Risco </t>
  </si>
  <si>
    <t xml:space="preserve">CMP derivado das novas operações de crédito </t>
  </si>
  <si>
    <t>Mar.16</t>
  </si>
  <si>
    <t>Jun.16</t>
  </si>
  <si>
    <t>Set.16</t>
  </si>
  <si>
    <t>Mar.17</t>
  </si>
  <si>
    <t xml:space="preserve">Depósito - Prazo, poupança e outros </t>
  </si>
  <si>
    <t xml:space="preserve">Fonte: Banco Central de S. Tomé e Príncipe </t>
  </si>
  <si>
    <t xml:space="preserve">Rácio de Solvabilidade </t>
  </si>
  <si>
    <t>Crédito líquido (incluindo proveitos a receber)</t>
  </si>
  <si>
    <t>Total de Provisão Para Crédito Mal Parado</t>
  </si>
  <si>
    <t xml:space="preserve">Rácio de Novas Operações de Crédito </t>
  </si>
  <si>
    <t xml:space="preserve">Retorno Sobre Activos (ROA) - Antes de imposto </t>
  </si>
  <si>
    <t xml:space="preserve">Retorno Sobre Activos (ROA) - Depois de imposto </t>
  </si>
  <si>
    <t xml:space="preserve">Retorno Sobre Fundos Próprios (ROE) - Antes de imposto </t>
  </si>
  <si>
    <t>Retorno Sobre Fundos Próprios (ROE) - Depois de imposto</t>
  </si>
  <si>
    <t xml:space="preserve"> Jun.17</t>
  </si>
  <si>
    <t>Despesas operacionais</t>
  </si>
  <si>
    <t>Liquidez NAP 04/2007</t>
  </si>
  <si>
    <t>Set.2017</t>
  </si>
  <si>
    <t xml:space="preserve">Custo com Pessoal </t>
  </si>
  <si>
    <t xml:space="preserve">Crédito em Moeda Estrangeira / Carteira de Crédito  </t>
  </si>
  <si>
    <t>Construção</t>
  </si>
  <si>
    <t xml:space="preserve">Obrigações em ME / Fundos Próprios Contabilísticos </t>
  </si>
  <si>
    <t>Mar.18</t>
  </si>
  <si>
    <t>Jun.18</t>
  </si>
  <si>
    <t>Set.18</t>
  </si>
  <si>
    <t>Rácio de Transformação</t>
  </si>
  <si>
    <t xml:space="preserve">Margem Complementar </t>
  </si>
  <si>
    <t>Despesas Administrativa</t>
  </si>
  <si>
    <t>Indicadores do Sistema Bancário de S. Tomé e Príncipe (Valores em Mil Dobras)</t>
  </si>
  <si>
    <t>Mar.2019</t>
  </si>
  <si>
    <t>Set.2019</t>
  </si>
  <si>
    <t>Jun.2019</t>
  </si>
  <si>
    <t>Mar.20</t>
  </si>
  <si>
    <t>Jun.20</t>
  </si>
  <si>
    <t>Set.20</t>
  </si>
  <si>
    <t>Mar.21</t>
  </si>
  <si>
    <t>Jun.21</t>
  </si>
  <si>
    <t>Set.21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</si>
</sst>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Aharoni"/>
    </font>
    <font>
      <sz val="8"/>
      <color indexed="8"/>
      <name val="Bookman Old Style"/>
      <family val="1"/>
    </font>
    <font>
      <b/>
      <sz val="16"/>
      <color theme="1"/>
      <name val="Arial"/>
      <family val="2"/>
    </font>
    <font>
      <b/>
      <sz val="10"/>
      <color indexed="8"/>
      <name val="Bookman Old Style"/>
      <family val="1"/>
    </font>
    <font>
      <b/>
      <sz val="8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auto="1"/>
      </left>
      <right/>
      <top style="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/>
      <right style="dashed">
        <color auto="1"/>
      </right>
      <top style="dashed">
        <color auto="1"/>
      </top>
      <bottom style="thin">
        <color indexed="64"/>
      </bottom>
      <diagonal/>
    </border>
    <border>
      <left style="dashed">
        <color auto="1"/>
      </left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2"/>
    <xf numFmtId="0" fontId="3" fillId="0" borderId="0" xfId="2" applyFont="1"/>
    <xf numFmtId="0" fontId="1" fillId="0" borderId="1" xfId="2" applyFont="1" applyBorder="1"/>
    <xf numFmtId="0" fontId="0" fillId="0" borderId="1" xfId="2" applyFont="1" applyBorder="1"/>
    <xf numFmtId="0" fontId="1" fillId="0" borderId="7" xfId="2" applyFont="1" applyFill="1" applyBorder="1"/>
    <xf numFmtId="0" fontId="1" fillId="0" borderId="1" xfId="2" applyFont="1" applyBorder="1" applyAlignment="1">
      <alignment horizontal="left" indent="3"/>
    </xf>
    <xf numFmtId="3" fontId="0" fillId="0" borderId="1" xfId="2" applyNumberFormat="1" applyFont="1" applyBorder="1" applyAlignment="1">
      <alignment horizontal="left" indent="3"/>
    </xf>
    <xf numFmtId="3" fontId="1" fillId="0" borderId="8" xfId="2" applyNumberFormat="1" applyFont="1" applyBorder="1"/>
    <xf numFmtId="164" fontId="1" fillId="0" borderId="8" xfId="1" applyNumberFormat="1" applyFont="1" applyBorder="1"/>
    <xf numFmtId="9" fontId="1" fillId="0" borderId="8" xfId="1" applyFont="1" applyBorder="1"/>
    <xf numFmtId="3" fontId="1" fillId="0" borderId="4" xfId="2" applyNumberFormat="1" applyFont="1" applyBorder="1"/>
    <xf numFmtId="164" fontId="1" fillId="0" borderId="4" xfId="1" applyNumberFormat="1" applyFont="1" applyBorder="1"/>
    <xf numFmtId="9" fontId="1" fillId="0" borderId="4" xfId="1" applyFont="1" applyBorder="1"/>
    <xf numFmtId="0" fontId="0" fillId="0" borderId="9" xfId="2" applyFont="1" applyBorder="1"/>
    <xf numFmtId="9" fontId="1" fillId="0" borderId="10" xfId="1" applyFont="1" applyBorder="1"/>
    <xf numFmtId="9" fontId="1" fillId="0" borderId="11" xfId="1" applyFont="1" applyBorder="1"/>
    <xf numFmtId="9" fontId="1" fillId="0" borderId="12" xfId="1" applyFont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0" fontId="5" fillId="2" borderId="6" xfId="0" applyFont="1" applyFill="1" applyBorder="1"/>
    <xf numFmtId="9" fontId="1" fillId="0" borderId="8" xfId="1" applyNumberFormat="1" applyFont="1" applyBorder="1"/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6" fillId="0" borderId="2" xfId="3" applyNumberFormat="1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 wrapText="1"/>
    </xf>
    <xf numFmtId="1" fontId="9" fillId="0" borderId="20" xfId="3" applyNumberFormat="1" applyFont="1" applyBorder="1" applyAlignment="1">
      <alignment horizontal="center" vertical="center" wrapText="1"/>
    </xf>
    <xf numFmtId="1" fontId="6" fillId="0" borderId="2" xfId="3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" fontId="8" fillId="0" borderId="3" xfId="3" applyNumberFormat="1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1" fontId="6" fillId="0" borderId="19" xfId="3" applyNumberFormat="1" applyFont="1" applyBorder="1" applyAlignment="1">
      <alignment horizontal="center" vertical="center" wrapText="1"/>
    </xf>
    <xf numFmtId="1" fontId="6" fillId="0" borderId="20" xfId="3" applyNumberFormat="1" applyFont="1" applyBorder="1" applyAlignment="1">
      <alignment horizontal="center" vertical="center" wrapText="1"/>
    </xf>
  </cellXfs>
  <cellStyles count="4">
    <cellStyle name="Normal" xfId="0" builtinId="0"/>
    <cellStyle name="Normal 17" xfId="2"/>
    <cellStyle name="Percentagem" xfId="1" builtinId="5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2171701</xdr:colOff>
      <xdr:row>0</xdr:row>
      <xdr:rowOff>19050</xdr:rowOff>
    </xdr:from>
    <xdr:to>
      <xdr:col>1</xdr:col>
      <xdr:colOff>123826</xdr:colOff>
      <xdr:row>3</xdr:row>
      <xdr:rowOff>247650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9629" b="-7178"/>
        <a:stretch/>
      </xdr:blipFill>
      <xdr:spPr>
        <a:xfrm>
          <a:off x="2171701" y="0"/>
          <a:ext cx="1409700" cy="800100"/>
        </a:xfrm>
        <a:prstGeom prst="rect">
          <a:avLst/>
        </a:prstGeom>
      </xdr:spPr>
    </xdr:pic>
    <xdr:clientData/>
  </xdr:twoCellAnchor>
  <xdr:twoCellAnchor>
    <xdr:from>
      <xdr:col>2</xdr:col>
      <xdr:colOff>180974</xdr:colOff>
      <xdr:row>0</xdr:row>
      <xdr:rowOff>28575</xdr:rowOff>
    </xdr:from>
    <xdr:to>
      <xdr:col>9</xdr:col>
      <xdr:colOff>209549</xdr:colOff>
      <xdr:row>2</xdr:row>
      <xdr:rowOff>9525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333874" y="28575"/>
          <a:ext cx="5324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000066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BR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BANCO CENTRAL DE S. TOMÉ E PRÍNCIPE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as\Desktop\Estatisticas%20do%20Sistema%20Financeiro\Indicadores%20Nov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NCA/Notas/Ayagi/Estatisticas%20do%20Sistema%20Financeiro/Indicadores%20Nov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ndicadores"/>
      <sheetName val="Set 2018"/>
      <sheetName val="Jun 2018"/>
      <sheetName val="Mar 2018"/>
      <sheetName val="2017"/>
      <sheetName val="Set 2017"/>
      <sheetName val="Jun 2017"/>
      <sheetName val="Mar 2017"/>
      <sheetName val="2016"/>
      <sheetName val="Set 2016"/>
      <sheetName val="Jun 2016"/>
      <sheetName val="Mar 2016"/>
      <sheetName val="2015"/>
      <sheetName val="2014"/>
      <sheetName val="2013"/>
      <sheetName val="Set 2015"/>
      <sheetName val="Jun 2015"/>
      <sheetName val="Mar 2015"/>
      <sheetName val="Nov 2014"/>
      <sheetName val="Out 2014"/>
      <sheetName val="Dez 2014"/>
      <sheetName val="Set 2014"/>
      <sheetName val="Jun 2014"/>
      <sheetName val="Agos 2014"/>
      <sheetName val="Mai 2014"/>
      <sheetName val="Mar 2014"/>
      <sheetName val="Folha4"/>
      <sheetName val="Nov 2013"/>
      <sheetName val="Out 2013"/>
      <sheetName val="Set 2013"/>
      <sheetName val="Agos-2013"/>
      <sheetName val="Jun-2013"/>
      <sheetName val="Março 2013"/>
      <sheetName val="Nov 2012 Prov"/>
      <sheetName val="Out_2012"/>
      <sheetName val="Setembro_2012"/>
      <sheetName val="Julho_2012"/>
      <sheetName val="Jun_2012"/>
      <sheetName val="Março_2012"/>
      <sheetName val="2008"/>
    </sheetNames>
    <sheetDataSet>
      <sheetData sheetId="0" refreshError="1">
        <row r="8">
          <cell r="K8">
            <v>1473291.1501576246</v>
          </cell>
          <cell r="L8">
            <v>1390515.9763514807</v>
          </cell>
          <cell r="M8">
            <v>1326351.9166615931</v>
          </cell>
          <cell r="N8">
            <v>1214980.8857993588</v>
          </cell>
          <cell r="O8">
            <v>1274798.7773910854</v>
          </cell>
          <cell r="P8">
            <v>1170422.2668343293</v>
          </cell>
          <cell r="Q8">
            <v>1249901.6098675691</v>
          </cell>
        </row>
        <row r="9">
          <cell r="K9">
            <v>1913350.2924028791</v>
          </cell>
          <cell r="L9">
            <v>1910869.1712492323</v>
          </cell>
          <cell r="M9">
            <v>1888043.603883903</v>
          </cell>
          <cell r="N9">
            <v>1532120.0243994335</v>
          </cell>
          <cell r="O9">
            <v>1616234.4127558309</v>
          </cell>
          <cell r="P9">
            <v>1524502.361903507</v>
          </cell>
          <cell r="Q9">
            <v>1596253.785958302</v>
          </cell>
        </row>
        <row r="11">
          <cell r="K11">
            <v>570451.8375778998</v>
          </cell>
          <cell r="L11">
            <v>625241.639000347</v>
          </cell>
          <cell r="M11">
            <v>678257.70439292118</v>
          </cell>
          <cell r="N11">
            <v>434823.47537648509</v>
          </cell>
          <cell r="O11">
            <v>437688.90935827862</v>
          </cell>
          <cell r="P11">
            <v>431490.79658711323</v>
          </cell>
          <cell r="Q11">
            <v>415328.67102248123</v>
          </cell>
        </row>
        <row r="17">
          <cell r="C17">
            <v>4006539.9194077104</v>
          </cell>
          <cell r="K17">
            <v>4809388.3804230206</v>
          </cell>
          <cell r="L17">
            <v>4650655.1855445998</v>
          </cell>
          <cell r="M17">
            <v>4565258.9726362266</v>
          </cell>
          <cell r="N17">
            <v>4447235.0991397584</v>
          </cell>
          <cell r="O17">
            <v>4430319.8702639136</v>
          </cell>
          <cell r="P17">
            <v>3970660.7991703115</v>
          </cell>
          <cell r="Q17">
            <v>3903613.3336274652</v>
          </cell>
          <cell r="R17">
            <v>4023028.443701861</v>
          </cell>
        </row>
        <row r="20">
          <cell r="K20">
            <v>3043668.8189769965</v>
          </cell>
          <cell r="L20">
            <v>2961889.2207594682</v>
          </cell>
          <cell r="M20">
            <v>2918836.8182410626</v>
          </cell>
          <cell r="N20">
            <v>2561722.4560639616</v>
          </cell>
          <cell r="O20">
            <v>2577053.7626521345</v>
          </cell>
          <cell r="P20">
            <v>2561193.8128413795</v>
          </cell>
          <cell r="Q20">
            <v>2515366.707236276</v>
          </cell>
        </row>
        <row r="40">
          <cell r="K40">
            <v>138702.03359040004</v>
          </cell>
          <cell r="L40">
            <v>36720.89301237998</v>
          </cell>
          <cell r="M40">
            <v>75206.456347600004</v>
          </cell>
          <cell r="N40">
            <v>125412.96787012203</v>
          </cell>
          <cell r="O40">
            <v>172380.91401880205</v>
          </cell>
          <cell r="P40">
            <v>38369.703234610031</v>
          </cell>
          <cell r="Q40">
            <v>76735.448985960014</v>
          </cell>
        </row>
        <row r="44">
          <cell r="K44">
            <v>285747.58598267927</v>
          </cell>
          <cell r="L44">
            <v>74310.966850875993</v>
          </cell>
          <cell r="M44">
            <v>152034.85654234543</v>
          </cell>
          <cell r="N44">
            <v>236252.12624047839</v>
          </cell>
          <cell r="O44">
            <v>335227.66919513076</v>
          </cell>
          <cell r="P44">
            <v>87031.916102611576</v>
          </cell>
          <cell r="Q44">
            <v>166548.69011928269</v>
          </cell>
        </row>
        <row r="54">
          <cell r="K54">
            <v>1.1665862152127624</v>
          </cell>
          <cell r="L54">
            <v>0.91024181085837286</v>
          </cell>
          <cell r="M54">
            <v>0.91622144901942393</v>
          </cell>
          <cell r="N54">
            <v>0.8091638708700617</v>
          </cell>
          <cell r="O54">
            <v>0.81204295236893909</v>
          </cell>
          <cell r="P54">
            <v>0.72241857419535027</v>
          </cell>
          <cell r="Q54">
            <v>0.77152803764345479</v>
          </cell>
        </row>
        <row r="57">
          <cell r="K57">
            <v>444605.31036744826</v>
          </cell>
          <cell r="L57">
            <v>524344.54832783563</v>
          </cell>
          <cell r="M57">
            <v>566407.67579524859</v>
          </cell>
          <cell r="N57">
            <v>321706.22242675838</v>
          </cell>
          <cell r="O57">
            <v>347344.85677850683</v>
          </cell>
          <cell r="P57">
            <v>359393.86554881878</v>
          </cell>
          <cell r="Q57">
            <v>350374.26508059422</v>
          </cell>
        </row>
        <row r="58">
          <cell r="K58">
            <v>890591.99271618435</v>
          </cell>
          <cell r="L58">
            <v>882228.89750772342</v>
          </cell>
          <cell r="M58">
            <v>862685.60631887987</v>
          </cell>
          <cell r="N58">
            <v>830931.36686723563</v>
          </cell>
          <cell r="O58">
            <v>906892.54466920136</v>
          </cell>
          <cell r="Q58">
            <v>866081.60781721387</v>
          </cell>
          <cell r="R58">
            <v>941069.23842436902</v>
          </cell>
        </row>
        <row r="59">
          <cell r="C59">
            <v>579001.13974251761</v>
          </cell>
          <cell r="K59">
            <v>548901.48794823582</v>
          </cell>
          <cell r="L59">
            <v>351727.78008440603</v>
          </cell>
          <cell r="M59">
            <v>425232.69820398727</v>
          </cell>
          <cell r="N59">
            <v>773488.12135314825</v>
          </cell>
          <cell r="O59">
            <v>821369.79402440053</v>
          </cell>
          <cell r="P59">
            <v>855315.53083888604</v>
          </cell>
          <cell r="Q59">
            <v>807469.81605524372</v>
          </cell>
          <cell r="R59">
            <v>881228.48056129715</v>
          </cell>
        </row>
        <row r="73">
          <cell r="K73">
            <v>104228.21985427958</v>
          </cell>
          <cell r="L73">
            <v>95712.191978408417</v>
          </cell>
          <cell r="M73">
            <v>98968.517098432596</v>
          </cell>
          <cell r="N73">
            <v>57443.245514087328</v>
          </cell>
          <cell r="O73">
            <v>85522.750644800719</v>
          </cell>
          <cell r="P73">
            <v>45696.492980393094</v>
          </cell>
          <cell r="Q73">
            <v>58611.791761970147</v>
          </cell>
          <cell r="R73">
            <v>59840.757863071703</v>
          </cell>
        </row>
        <row r="90">
          <cell r="K90">
            <v>0.29814291708263124</v>
          </cell>
          <cell r="L90">
            <v>0.32720274543525907</v>
          </cell>
          <cell r="M90">
            <v>0.35923836875254056</v>
          </cell>
          <cell r="N90">
            <v>0.28380509911221147</v>
          </cell>
          <cell r="O90">
            <v>0.27080781469810317</v>
          </cell>
          <cell r="P90">
            <v>0.28303714534646573</v>
          </cell>
          <cell r="Q90">
            <v>0.26018962315139693</v>
          </cell>
        </row>
        <row r="91">
          <cell r="C91">
            <v>0.26036075782174539</v>
          </cell>
          <cell r="G91">
            <v>0.27998496273669304</v>
          </cell>
          <cell r="K91">
            <v>0.38948306529884646</v>
          </cell>
          <cell r="L91">
            <v>0.43503533723373239</v>
          </cell>
          <cell r="M91">
            <v>0.49479829326643998</v>
          </cell>
          <cell r="N91">
            <v>0.40263191858963754</v>
          </cell>
          <cell r="O91">
            <v>0.3093155006178141</v>
          </cell>
          <cell r="P91">
            <v>0.32207083655250773</v>
          </cell>
          <cell r="Q91">
            <v>0.33324112768840836</v>
          </cell>
        </row>
        <row r="92">
          <cell r="K92">
            <v>0.77939149474075242</v>
          </cell>
          <cell r="L92">
            <v>0.83862704532310361</v>
          </cell>
          <cell r="M92">
            <v>0.83509213699565021</v>
          </cell>
          <cell r="N92">
            <v>0.73985477014140988</v>
          </cell>
          <cell r="O92">
            <v>0.79358843542042112</v>
          </cell>
          <cell r="P92">
            <v>0.83291200737409266</v>
          </cell>
          <cell r="Q92">
            <v>0.84360721887564771</v>
          </cell>
        </row>
        <row r="93">
          <cell r="C93">
            <v>6.3049203331358786E-2</v>
          </cell>
          <cell r="G93">
            <v>8.1579094066684094E-2</v>
          </cell>
          <cell r="K93">
            <v>0.29043382082343239</v>
          </cell>
          <cell r="L93">
            <v>5.7812641236594207E-2</v>
          </cell>
          <cell r="M93">
            <v>0.10143162338496814</v>
          </cell>
          <cell r="N93">
            <v>0.23228452559564475</v>
          </cell>
          <cell r="O93">
            <v>0.30215516580481155</v>
          </cell>
          <cell r="P93">
            <v>0.12833134584292175</v>
          </cell>
          <cell r="Q93">
            <v>0.2102869079615505</v>
          </cell>
        </row>
        <row r="94">
          <cell r="C94">
            <v>0.8086488268284997</v>
          </cell>
          <cell r="G94">
            <v>0.85387668429665098</v>
          </cell>
          <cell r="K94">
            <v>0.27658915554956381</v>
          </cell>
          <cell r="L94">
            <v>4.3370465731140014E-3</v>
          </cell>
          <cell r="M94">
            <v>2.2790897706791186E-2</v>
          </cell>
          <cell r="N94">
            <v>2.1227878485101253E-2</v>
          </cell>
          <cell r="O94">
            <v>3.2256320716031447E-2</v>
          </cell>
          <cell r="P94">
            <v>2.2359222818502736E-3</v>
          </cell>
          <cell r="Q94">
            <v>3.5297066062339025E-2</v>
          </cell>
        </row>
        <row r="99">
          <cell r="K99">
            <v>0.42110783613860903</v>
          </cell>
          <cell r="L99">
            <v>0.44230490607853762</v>
          </cell>
          <cell r="M99">
            <v>0.39263473995786691</v>
          </cell>
          <cell r="N99">
            <v>0.30121227334708478</v>
          </cell>
          <cell r="O99">
            <v>0.27491898974746126</v>
          </cell>
          <cell r="P99">
            <v>0.28069636572735318</v>
          </cell>
          <cell r="Q99">
            <v>0.25521862203270446</v>
          </cell>
        </row>
        <row r="100">
          <cell r="K100">
            <v>3690595.2967490298</v>
          </cell>
          <cell r="L100">
            <v>3672879.2037669397</v>
          </cell>
          <cell r="M100">
            <v>3616103.9541266565</v>
          </cell>
          <cell r="N100">
            <v>3261556.768066213</v>
          </cell>
          <cell r="O100">
            <v>3261484.9469817639</v>
          </cell>
          <cell r="P100">
            <v>2617973.2805132046</v>
          </cell>
          <cell r="Q100">
            <v>2878185.4613558878</v>
          </cell>
          <cell r="R100">
            <v>2876644.5267066122</v>
          </cell>
        </row>
        <row r="104">
          <cell r="K104">
            <v>0.24131391309707914</v>
          </cell>
          <cell r="L104">
            <v>0.24020090195258834</v>
          </cell>
          <cell r="M104">
            <v>0.23856770083569995</v>
          </cell>
          <cell r="N104">
            <v>0.25476526271222849</v>
          </cell>
          <cell r="O104">
            <v>0.2780612387950635</v>
          </cell>
          <cell r="P104">
            <v>0.34416394946653256</v>
          </cell>
          <cell r="Q104">
            <v>0.30091236977106073</v>
          </cell>
          <cell r="R104">
            <v>0.32714130289214849</v>
          </cell>
        </row>
        <row r="105">
          <cell r="K105">
            <v>0.14872979663518024</v>
          </cell>
          <cell r="L105">
            <v>9.5763503390928484E-2</v>
          </cell>
          <cell r="M105">
            <v>0.11759415757910294</v>
          </cell>
          <cell r="N105">
            <v>0.23715304572538584</v>
          </cell>
          <cell r="O105">
            <v>0.25183921047512753</v>
          </cell>
          <cell r="P105">
            <v>0.32670903756176511</v>
          </cell>
          <cell r="Q105">
            <v>0.28054822279411135</v>
          </cell>
          <cell r="R105">
            <v>0.30633902534012097</v>
          </cell>
        </row>
        <row r="106">
          <cell r="K106">
            <v>0.61639901986544399</v>
          </cell>
          <cell r="L106">
            <v>0.56399236060226143</v>
          </cell>
          <cell r="M106">
            <v>0.56455579289483793</v>
          </cell>
          <cell r="N106">
            <v>0.67924953436808966</v>
          </cell>
          <cell r="O106">
            <v>0.70675259677881819</v>
          </cell>
          <cell r="P106">
            <v>0.66402836832577128</v>
          </cell>
          <cell r="Q106">
            <v>0.60765098099069692</v>
          </cell>
        </row>
        <row r="108">
          <cell r="K108">
            <v>0.5206103354683469</v>
          </cell>
          <cell r="L108">
            <v>0.48582415776677501</v>
          </cell>
          <cell r="M108">
            <v>0.49188327507509283</v>
          </cell>
          <cell r="N108">
            <v>0.53899023806434943</v>
          </cell>
          <cell r="O108">
            <v>0.54782647769670645</v>
          </cell>
          <cell r="P108">
            <v>0.50155081704309645</v>
          </cell>
          <cell r="Q108">
            <v>0.47513521300016381</v>
          </cell>
        </row>
        <row r="114">
          <cell r="K114">
            <v>-0.28975374672898668</v>
          </cell>
          <cell r="L114">
            <v>-0.12978901377432778</v>
          </cell>
          <cell r="M114">
            <v>-0.17246772993539816</v>
          </cell>
          <cell r="N114">
            <v>2.0086856920323897E-2</v>
          </cell>
          <cell r="O114">
            <v>1.187090207260132E-2</v>
          </cell>
          <cell r="P114">
            <v>1.5721677933094196E-2</v>
          </cell>
          <cell r="Q114">
            <v>2.6927025727520908E-2</v>
          </cell>
        </row>
        <row r="115">
          <cell r="K115">
            <v>-4.5027862363911736E-2</v>
          </cell>
          <cell r="L115">
            <v>-1.798849537172623E-2</v>
          </cell>
          <cell r="M115">
            <v>-2.2200927960721345E-2</v>
          </cell>
          <cell r="N115">
            <v>4.1477665237218521E-3</v>
          </cell>
          <cell r="O115">
            <v>2.6693907498762104E-3</v>
          </cell>
          <cell r="P115">
            <v>3.8468534017036295E-3</v>
          </cell>
          <cell r="Q115">
            <v>6.4457755257499314E-3</v>
          </cell>
        </row>
        <row r="116">
          <cell r="K116">
            <v>-0.30301820743694269</v>
          </cell>
          <cell r="L116">
            <v>-0.13119255693244661</v>
          </cell>
          <cell r="M116">
            <v>-0.18106326293946173</v>
          </cell>
          <cell r="N116">
            <v>9.2940349838243289E-3</v>
          </cell>
          <cell r="O116">
            <v>-1.8845230793928273E-3</v>
          </cell>
          <cell r="P116">
            <v>1.1825655194968962E-2</v>
          </cell>
          <cell r="Q116">
            <v>1.8437352763272255E-2</v>
          </cell>
        </row>
        <row r="117">
          <cell r="K117">
            <v>-4.7089165514714475E-2</v>
          </cell>
          <cell r="L117">
            <v>-1.8183023620840889E-2</v>
          </cell>
          <cell r="M117">
            <v>-2.3307388914771694E-2</v>
          </cell>
          <cell r="N117">
            <v>1.9191398300448844E-3</v>
          </cell>
          <cell r="O117">
            <v>-4.2376968871389933E-4</v>
          </cell>
          <cell r="P117">
            <v>2.8935564071300959E-3</v>
          </cell>
          <cell r="Q117">
            <v>4.4135226223538685E-3</v>
          </cell>
        </row>
        <row r="121">
          <cell r="K121">
            <v>5.3345615644239267E-3</v>
          </cell>
          <cell r="L121">
            <v>4.4396194735081612E-3</v>
          </cell>
          <cell r="M121">
            <v>3.9508337004811409E-3</v>
          </cell>
          <cell r="N121">
            <v>6.5149864449860345E-3</v>
          </cell>
          <cell r="O121">
            <v>3.4574408491365202E-3</v>
          </cell>
          <cell r="P121">
            <v>3.8189464851228739E-3</v>
          </cell>
          <cell r="Q121">
            <v>3.3007556978581387E-3</v>
          </cell>
        </row>
        <row r="122">
          <cell r="K122">
            <v>0.10520209262649259</v>
          </cell>
          <cell r="L122">
            <v>0.11471904556223217</v>
          </cell>
          <cell r="M122">
            <v>0.10160023592441789</v>
          </cell>
          <cell r="N122">
            <v>0.12438843883567784</v>
          </cell>
          <cell r="O122">
            <v>0.11399050596353233</v>
          </cell>
          <cell r="P122">
            <v>0.11955590333827711</v>
          </cell>
          <cell r="Q122">
            <v>0.11007815740803284</v>
          </cell>
        </row>
        <row r="123">
          <cell r="K123">
            <v>0.2369892688268713</v>
          </cell>
          <cell r="L123">
            <v>0.23405413583972598</v>
          </cell>
          <cell r="M123">
            <v>0.24157344566635447</v>
          </cell>
          <cell r="N123">
            <v>0.29135470810491704</v>
          </cell>
          <cell r="O123">
            <v>0.28795285077636007</v>
          </cell>
          <cell r="P123">
            <v>0.30233547227850471</v>
          </cell>
          <cell r="Q123">
            <v>0.29168761549993061</v>
          </cell>
        </row>
        <row r="124">
          <cell r="K124">
            <v>0.23610732188066955</v>
          </cell>
          <cell r="L124">
            <v>0.23736734190558662</v>
          </cell>
          <cell r="M124">
            <v>0.2247972006001677</v>
          </cell>
          <cell r="N124">
            <v>0.23558997136295268</v>
          </cell>
          <cell r="O124">
            <v>0.24399454322813272</v>
          </cell>
          <cell r="P124">
            <v>0.23022103486487064</v>
          </cell>
          <cell r="Q124">
            <v>0.2203191637509154</v>
          </cell>
        </row>
        <row r="125">
          <cell r="K125">
            <v>9.4657259362727238E-3</v>
          </cell>
          <cell r="L125">
            <v>9.9294708690442039E-3</v>
          </cell>
          <cell r="M125">
            <v>1.045219538191767E-2</v>
          </cell>
          <cell r="N125">
            <v>1.3655948089097704E-2</v>
          </cell>
          <cell r="O125">
            <v>1.4771411524725955E-2</v>
          </cell>
          <cell r="P125">
            <v>4.4836081686678332E-3</v>
          </cell>
          <cell r="Q125">
            <v>2.8843740461813082E-3</v>
          </cell>
        </row>
        <row r="126">
          <cell r="K126">
            <v>0.21249783073103859</v>
          </cell>
          <cell r="L126">
            <v>0.21716723845182265</v>
          </cell>
          <cell r="M126">
            <v>0.25241437580521858</v>
          </cell>
          <cell r="N126">
            <v>0.20755872831000668</v>
          </cell>
          <cell r="O126">
            <v>0.20717942286370516</v>
          </cell>
          <cell r="P126">
            <v>0.21425662452349525</v>
          </cell>
          <cell r="Q126">
            <v>0.20859752186522262</v>
          </cell>
        </row>
        <row r="127">
          <cell r="K127">
            <v>0.19440319843423129</v>
          </cell>
          <cell r="L127">
            <v>0.1823231478980803</v>
          </cell>
          <cell r="M127">
            <v>0.16521171292144263</v>
          </cell>
          <cell r="N127">
            <v>0.12093721885236201</v>
          </cell>
          <cell r="O127">
            <v>0.12865382479440729</v>
          </cell>
          <cell r="P127">
            <v>0.12532841034106165</v>
          </cell>
          <cell r="Q127">
            <v>0.16313241173185911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Indicadores"/>
      <sheetName val="Set 2021"/>
      <sheetName val="Jun 2021"/>
      <sheetName val="Mar 2021"/>
      <sheetName val="2020"/>
      <sheetName val="Set 2020"/>
      <sheetName val="Jun 2020"/>
      <sheetName val="Mar 2020"/>
      <sheetName val="2019"/>
      <sheetName val="Set 2019"/>
      <sheetName val="Jun 2019"/>
      <sheetName val="Mar 2019"/>
      <sheetName val="2018"/>
      <sheetName val="Set 2018"/>
      <sheetName val="Jun 2018"/>
      <sheetName val="Mar 2018"/>
      <sheetName val="2017"/>
      <sheetName val="Set 2017"/>
      <sheetName val="Jun 2017"/>
      <sheetName val="Mar 2017"/>
      <sheetName val="2016"/>
      <sheetName val="Set 2016"/>
      <sheetName val="Jun 2016"/>
      <sheetName val="Mar 2016"/>
      <sheetName val="2015"/>
      <sheetName val="2014"/>
      <sheetName val="2013"/>
    </sheetNames>
    <sheetDataSet>
      <sheetData sheetId="0">
        <row r="8">
          <cell r="R8">
            <v>1287059.0467892073</v>
          </cell>
          <cell r="S8">
            <v>1266606.4976780775</v>
          </cell>
          <cell r="T8">
            <v>1213401.2438249588</v>
          </cell>
          <cell r="U8">
            <v>1396089.714176575</v>
          </cell>
          <cell r="V8">
            <v>1428876.5689121804</v>
          </cell>
          <cell r="W8">
            <v>1342259.0338688132</v>
          </cell>
          <cell r="X8">
            <v>1339111.7113243984</v>
          </cell>
          <cell r="Y8">
            <v>1353947.7968226299</v>
          </cell>
          <cell r="Z8">
            <v>1370593.5518058164</v>
          </cell>
          <cell r="AA8">
            <v>1378420.496230124</v>
          </cell>
          <cell r="AB8">
            <v>1367364.4831161371</v>
          </cell>
          <cell r="AC8">
            <v>1325999.6413627015</v>
          </cell>
          <cell r="AD8">
            <v>1299898.7669787593</v>
          </cell>
          <cell r="AE8">
            <v>1314045.9294935621</v>
          </cell>
          <cell r="AF8">
            <v>1230224.181972851</v>
          </cell>
          <cell r="AG8">
            <v>1193853.4939068009</v>
          </cell>
          <cell r="AH8">
            <v>1157303.1208747765</v>
          </cell>
        </row>
        <row r="9">
          <cell r="S9">
            <v>1612302.8629750274</v>
          </cell>
          <cell r="T9">
            <v>1559612.9974707176</v>
          </cell>
          <cell r="U9">
            <v>1757585.9108340745</v>
          </cell>
          <cell r="V9">
            <v>1706668.3454342724</v>
          </cell>
          <cell r="W9">
            <v>1708718.7480941424</v>
          </cell>
          <cell r="X9">
            <v>1715530.5105330427</v>
          </cell>
          <cell r="Y9">
            <v>1732928.1260424342</v>
          </cell>
          <cell r="Z9">
            <v>1740927.5542176012</v>
          </cell>
          <cell r="AA9">
            <v>1790301.0998401397</v>
          </cell>
          <cell r="AB9">
            <v>1773374.7138675966</v>
          </cell>
          <cell r="AC9">
            <v>1744706.0605733311</v>
          </cell>
          <cell r="AD9">
            <v>1747519.2446497798</v>
          </cell>
          <cell r="AE9">
            <v>1737934.6387231033</v>
          </cell>
          <cell r="AF9">
            <v>1636697.4343504722</v>
          </cell>
          <cell r="AG9">
            <v>1621518.6017731852</v>
          </cell>
          <cell r="AH9">
            <v>1573033.0565303313</v>
          </cell>
        </row>
        <row r="11">
          <cell r="R11">
            <v>390833.97073933366</v>
          </cell>
          <cell r="S11">
            <v>400678.89205773576</v>
          </cell>
          <cell r="T11">
            <v>395647.23090062977</v>
          </cell>
          <cell r="U11">
            <v>386718.40417263686</v>
          </cell>
          <cell r="V11">
            <v>305099.26274340478</v>
          </cell>
          <cell r="W11">
            <v>419720.58057323773</v>
          </cell>
          <cell r="X11">
            <v>426819.39180428663</v>
          </cell>
          <cell r="Y11">
            <v>424104.32226495817</v>
          </cell>
          <cell r="Z11">
            <v>411365.52904361236</v>
          </cell>
          <cell r="AA11">
            <v>478426.87484785437</v>
          </cell>
          <cell r="AB11">
            <v>469224.4081637286</v>
          </cell>
          <cell r="AC11">
            <v>488004.94637212815</v>
          </cell>
          <cell r="AD11">
            <v>598473.36119188007</v>
          </cell>
          <cell r="AE11">
            <v>514746.72219986096</v>
          </cell>
          <cell r="AF11">
            <v>489693.15421121329</v>
          </cell>
          <cell r="AG11">
            <v>533980.94837376487</v>
          </cell>
          <cell r="AH11">
            <v>475389.96503741393</v>
          </cell>
        </row>
        <row r="17">
          <cell r="S17">
            <v>3988076.3794374866</v>
          </cell>
          <cell r="T17">
            <v>4079761.0268211248</v>
          </cell>
          <cell r="U17">
            <v>4114058.7000023616</v>
          </cell>
          <cell r="V17">
            <v>4264373.8363915235</v>
          </cell>
          <cell r="W17">
            <v>4116970.2308001034</v>
          </cell>
          <cell r="X17">
            <v>4177486.5158637795</v>
          </cell>
          <cell r="Y17">
            <v>4238351.5193526866</v>
          </cell>
          <cell r="Z17">
            <v>4305986.1274602404</v>
          </cell>
          <cell r="AA17">
            <v>4302616.0181261785</v>
          </cell>
          <cell r="AB17">
            <v>4456142.1869128263</v>
          </cell>
          <cell r="AC17">
            <v>4402663.9041226264</v>
          </cell>
          <cell r="AD17">
            <v>4367190.7447716435</v>
          </cell>
          <cell r="AE17">
            <v>4488405.8900284646</v>
          </cell>
          <cell r="AF17">
            <v>4578230.1046937741</v>
          </cell>
          <cell r="AG17">
            <v>4512284.1085919291</v>
          </cell>
          <cell r="AH17">
            <v>4551322.2529534092</v>
          </cell>
        </row>
        <row r="20">
          <cell r="R20">
            <v>2606486.0073090456</v>
          </cell>
          <cell r="S20">
            <v>2676814.8494744524</v>
          </cell>
          <cell r="T20">
            <v>2700658.3998335884</v>
          </cell>
          <cell r="U20">
            <v>2753149.3548271395</v>
          </cell>
          <cell r="V20">
            <v>2932023.5337610245</v>
          </cell>
          <cell r="W20">
            <v>2857413.9939355548</v>
          </cell>
          <cell r="X20">
            <v>2903781.0141920247</v>
          </cell>
          <cell r="Y20">
            <v>2981535.2830913039</v>
          </cell>
          <cell r="Z20">
            <v>2997497.5606941502</v>
          </cell>
          <cell r="AA20">
            <v>3009927.100870511</v>
          </cell>
          <cell r="AB20">
            <v>3163910.3181786197</v>
          </cell>
          <cell r="AC20">
            <v>3176152.3455898762</v>
          </cell>
          <cell r="AD20">
            <v>3186245.2104569646</v>
          </cell>
          <cell r="AE20">
            <v>3280716.1338279438</v>
          </cell>
          <cell r="AF20">
            <v>3297583.564116742</v>
          </cell>
          <cell r="AG20">
            <v>3257112.0159627032</v>
          </cell>
          <cell r="AH20">
            <v>3229967.7361969375</v>
          </cell>
        </row>
        <row r="21">
          <cell r="K21">
            <v>1795074.5661368715</v>
          </cell>
          <cell r="L21">
            <v>1753870.2346815462</v>
          </cell>
          <cell r="M21">
            <v>1778978.1725920856</v>
          </cell>
          <cell r="N21">
            <v>1647030.9139906962</v>
          </cell>
          <cell r="O21">
            <v>1632700.6752188918</v>
          </cell>
          <cell r="P21">
            <v>1634610.045218314</v>
          </cell>
          <cell r="Q21">
            <v>1664367.890698462</v>
          </cell>
          <cell r="R21">
            <v>1725629.1300788864</v>
          </cell>
          <cell r="S21">
            <v>1832655.7789245667</v>
          </cell>
          <cell r="T21">
            <v>1858515.7001740821</v>
          </cell>
          <cell r="U21">
            <v>1914271.9443941342</v>
          </cell>
          <cell r="V21">
            <v>2093776.5444918703</v>
          </cell>
          <cell r="W21">
            <v>2067452.5032183079</v>
          </cell>
          <cell r="X21">
            <v>2094053.58195934</v>
          </cell>
          <cell r="Y21">
            <v>2156549.3775187335</v>
          </cell>
          <cell r="Z21">
            <v>2118979.1208986086</v>
          </cell>
          <cell r="AA21">
            <v>2115982.893458358</v>
          </cell>
          <cell r="AB21">
            <v>2231196.9541699369</v>
          </cell>
          <cell r="AC21">
            <v>2252291.4586570375</v>
          </cell>
          <cell r="AD21">
            <v>2247682.8819612302</v>
          </cell>
          <cell r="AE21">
            <v>2382876.1712990701</v>
          </cell>
          <cell r="AF21">
            <v>2256219.8786469195</v>
          </cell>
          <cell r="AG21">
            <v>2345100.7675747536</v>
          </cell>
          <cell r="AH21">
            <v>2337168.8301747441</v>
          </cell>
        </row>
        <row r="22">
          <cell r="K22">
            <v>1216635.7127687803</v>
          </cell>
          <cell r="L22">
            <v>1181147.2869732054</v>
          </cell>
          <cell r="M22">
            <v>1152409.7776983937</v>
          </cell>
          <cell r="N22">
            <v>863222.55752309156</v>
          </cell>
          <cell r="O22">
            <v>914256.17231191834</v>
          </cell>
          <cell r="P22">
            <v>881170.5438922398</v>
          </cell>
          <cell r="Q22">
            <v>873716.85675945482</v>
          </cell>
          <cell r="R22">
            <v>910805.30396171263</v>
          </cell>
          <cell r="S22">
            <v>866981.83478815842</v>
          </cell>
          <cell r="T22">
            <v>862644.83629812673</v>
          </cell>
          <cell r="U22">
            <v>842332.31829379115</v>
          </cell>
          <cell r="V22">
            <v>841598.17405656457</v>
          </cell>
          <cell r="W22">
            <v>824561.81954168505</v>
          </cell>
          <cell r="X22">
            <v>838428.92809853517</v>
          </cell>
          <cell r="Y22">
            <v>828206.67545448232</v>
          </cell>
          <cell r="Z22">
            <v>873680.68586146412</v>
          </cell>
          <cell r="AA22">
            <v>889001.45718308189</v>
          </cell>
          <cell r="AB22">
            <v>936290.36546952755</v>
          </cell>
          <cell r="AC22">
            <v>915475.59672731615</v>
          </cell>
          <cell r="AD22">
            <v>875753.06878955895</v>
          </cell>
          <cell r="AE22">
            <v>833238.96247235499</v>
          </cell>
          <cell r="AF22">
            <v>966174.6719134528</v>
          </cell>
          <cell r="AG22">
            <v>847497.20285851369</v>
          </cell>
          <cell r="AH22">
            <v>843525.39168851392</v>
          </cell>
        </row>
        <row r="23">
          <cell r="K23">
            <v>2062508.2492191987</v>
          </cell>
          <cell r="L23">
            <v>1942382.4816931728</v>
          </cell>
          <cell r="M23">
            <v>1863044.0049076495</v>
          </cell>
          <cell r="N23">
            <v>1747408.3899889728</v>
          </cell>
          <cell r="O23">
            <v>2014273.4564345679</v>
          </cell>
          <cell r="P23">
            <v>1831848.517791721</v>
          </cell>
          <cell r="Q23">
            <v>1820051.6874431286</v>
          </cell>
          <cell r="R23">
            <v>1932051.089773702</v>
          </cell>
          <cell r="S23">
            <v>2167635.5397855961</v>
          </cell>
          <cell r="T23">
            <v>2268190.5389141077</v>
          </cell>
          <cell r="U23">
            <v>2273722.77292764</v>
          </cell>
          <cell r="V23">
            <v>2443679.0743792495</v>
          </cell>
          <cell r="W23">
            <v>2289716.5114252744</v>
          </cell>
          <cell r="X23">
            <v>2316768.9633498066</v>
          </cell>
          <cell r="Y23">
            <v>2420774.2282966957</v>
          </cell>
          <cell r="Z23">
            <v>2407020.5602935269</v>
          </cell>
          <cell r="AA23">
            <v>2540771.7513764957</v>
          </cell>
          <cell r="AB23">
            <v>2664661.8320579538</v>
          </cell>
          <cell r="AC23">
            <v>2599320.1825470943</v>
          </cell>
          <cell r="AD23">
            <v>2593055.1365064611</v>
          </cell>
          <cell r="AE23">
            <v>2805287.2324147867</v>
          </cell>
          <cell r="AF23">
            <v>2798449.8959891978</v>
          </cell>
          <cell r="AG23">
            <v>2689390.1356762866</v>
          </cell>
          <cell r="AH23">
            <v>2674837.0692382781</v>
          </cell>
        </row>
        <row r="24">
          <cell r="K24">
            <v>949202.02968645282</v>
          </cell>
          <cell r="L24">
            <v>992634.79391240852</v>
          </cell>
          <cell r="M24">
            <v>1068344.00223283</v>
          </cell>
          <cell r="N24">
            <v>762845.09152481449</v>
          </cell>
          <cell r="O24">
            <v>532683.59109618771</v>
          </cell>
          <cell r="P24">
            <v>683932.05888591555</v>
          </cell>
          <cell r="Q24">
            <v>718033.17158127762</v>
          </cell>
          <cell r="R24">
            <v>704383.56390667148</v>
          </cell>
          <cell r="S24">
            <v>532002.18950001255</v>
          </cell>
          <cell r="T24">
            <v>452970.01756257069</v>
          </cell>
          <cell r="U24">
            <v>482881.48993475572</v>
          </cell>
          <cell r="V24">
            <v>491695.64416365564</v>
          </cell>
          <cell r="W24">
            <v>602297.732227906</v>
          </cell>
          <cell r="X24">
            <v>615713.54678254901</v>
          </cell>
          <cell r="Y24">
            <v>563981.82474098448</v>
          </cell>
          <cell r="Z24">
            <v>585639.24676101597</v>
          </cell>
          <cell r="AA24">
            <v>464247.0995594142</v>
          </cell>
          <cell r="AB24">
            <v>502825.48788597999</v>
          </cell>
          <cell r="AC24">
            <v>568446.79445735167</v>
          </cell>
          <cell r="AD24">
            <v>530380.81397432787</v>
          </cell>
          <cell r="AE24">
            <v>410827.90121663857</v>
          </cell>
          <cell r="AF24">
            <v>423944.65419117443</v>
          </cell>
          <cell r="AG24">
            <v>505336.13916498068</v>
          </cell>
          <cell r="AH24">
            <v>505857.1523649806</v>
          </cell>
        </row>
        <row r="29">
          <cell r="R29">
            <v>3022533.3097862792</v>
          </cell>
          <cell r="S29">
            <v>3037262.7390449387</v>
          </cell>
          <cell r="T29">
            <v>3106768.2303660898</v>
          </cell>
          <cell r="U29">
            <v>3161883.7436465481</v>
          </cell>
          <cell r="V29">
            <v>3351245.3222427629</v>
          </cell>
          <cell r="W29">
            <v>3258595.3696275768</v>
          </cell>
          <cell r="X29">
            <v>3322160.5398402554</v>
          </cell>
          <cell r="Y29">
            <v>3411903.2447863617</v>
          </cell>
          <cell r="Z29">
            <v>3466401.0779426354</v>
          </cell>
          <cell r="AA29">
            <v>3487313.0266933562</v>
          </cell>
          <cell r="AB29">
            <v>3614769.8512261827</v>
          </cell>
          <cell r="AC29">
            <v>3599172.6541215139</v>
          </cell>
          <cell r="AD29">
            <v>3593109.4182588682</v>
          </cell>
          <cell r="AE29">
            <v>3691200.298801831</v>
          </cell>
          <cell r="AF29">
            <v>3757385.964024297</v>
          </cell>
          <cell r="AG29">
            <v>3716247.1505360384</v>
          </cell>
          <cell r="AH29">
            <v>3738156.2653928068</v>
          </cell>
        </row>
        <row r="40">
          <cell r="R40">
            <v>119440.66632092999</v>
          </cell>
          <cell r="S40">
            <v>166649.96199737</v>
          </cell>
          <cell r="T40">
            <v>45200.635360000961</v>
          </cell>
          <cell r="U40">
            <v>89941.980200001519</v>
          </cell>
          <cell r="V40">
            <v>135552.1583100009</v>
          </cell>
          <cell r="W40">
            <v>187286.7065382991</v>
          </cell>
          <cell r="X40">
            <v>46856.581078999166</v>
          </cell>
          <cell r="Y40">
            <v>94368.560229000752</v>
          </cell>
          <cell r="Z40">
            <v>145400.23699900048</v>
          </cell>
          <cell r="AA40">
            <v>192244.7416490005</v>
          </cell>
          <cell r="AB40">
            <v>41967.060980000351</v>
          </cell>
          <cell r="AC40">
            <v>78495.654469000641</v>
          </cell>
          <cell r="AD40">
            <v>109778.86843900049</v>
          </cell>
          <cell r="AE40">
            <v>152061.67164910081</v>
          </cell>
          <cell r="AF40">
            <v>42694.545749998979</v>
          </cell>
          <cell r="AG40">
            <v>83565.57755910061</v>
          </cell>
          <cell r="AH40">
            <v>120694.42324909949</v>
          </cell>
        </row>
        <row r="43">
          <cell r="K43">
            <v>147045.55239227921</v>
          </cell>
          <cell r="L43">
            <v>37590.07383849602</v>
          </cell>
          <cell r="M43">
            <v>76828.400194745409</v>
          </cell>
          <cell r="N43">
            <v>110839.15837035637</v>
          </cell>
          <cell r="O43">
            <v>162846.75517632873</v>
          </cell>
          <cell r="P43">
            <v>48662.212868001552</v>
          </cell>
          <cell r="Q43">
            <v>89813.241133322692</v>
          </cell>
          <cell r="R43">
            <v>134987.08068549409</v>
          </cell>
          <cell r="S43">
            <v>196794.59670756233</v>
          </cell>
          <cell r="T43">
            <v>43533.772797000544</v>
          </cell>
          <cell r="U43">
            <v>84735.054067999183</v>
          </cell>
          <cell r="V43">
            <v>129898.09994800146</v>
          </cell>
          <cell r="W43">
            <v>177347.2278550007</v>
          </cell>
          <cell r="X43">
            <v>37073.622167997033</v>
          </cell>
          <cell r="Y43">
            <v>76380.248300994688</v>
          </cell>
          <cell r="Z43">
            <v>124262.62316899071</v>
          </cell>
          <cell r="AA43">
            <v>162522.9524731049</v>
          </cell>
          <cell r="AB43">
            <v>50533.764790005982</v>
          </cell>
          <cell r="AC43">
            <v>89036.376342118543</v>
          </cell>
          <cell r="AD43">
            <v>133321.02748711884</v>
          </cell>
          <cell r="AE43">
            <v>177467.67350210942</v>
          </cell>
          <cell r="AF43">
            <v>50117.084453995107</v>
          </cell>
          <cell r="AG43">
            <v>93045.042451108544</v>
          </cell>
          <cell r="AH43">
            <v>139663.50321711355</v>
          </cell>
        </row>
        <row r="44">
          <cell r="R44">
            <v>254427.74700642406</v>
          </cell>
          <cell r="S44">
            <v>363444.55870493234</v>
          </cell>
          <cell r="T44">
            <v>88734.408157001511</v>
          </cell>
          <cell r="U44">
            <v>174677.03426800069</v>
          </cell>
          <cell r="V44">
            <v>265450.25825800234</v>
          </cell>
          <cell r="W44">
            <v>364633.9343932998</v>
          </cell>
          <cell r="X44">
            <v>83930.2032469962</v>
          </cell>
          <cell r="Y44">
            <v>170748.80852999544</v>
          </cell>
          <cell r="Z44">
            <v>269662.8601679912</v>
          </cell>
          <cell r="AA44">
            <v>354767.69412210537</v>
          </cell>
          <cell r="AB44">
            <v>92500.82577000634</v>
          </cell>
          <cell r="AC44">
            <v>167532.03081111918</v>
          </cell>
          <cell r="AD44">
            <v>243099.89592611935</v>
          </cell>
          <cell r="AE44">
            <v>329529.3451512102</v>
          </cell>
          <cell r="AF44">
            <v>92811.630203994078</v>
          </cell>
          <cell r="AG44">
            <v>176610.62001020915</v>
          </cell>
          <cell r="AH44">
            <v>260357.92646621304</v>
          </cell>
        </row>
        <row r="47">
          <cell r="C47">
            <v>311273.65191863716</v>
          </cell>
          <cell r="G47">
            <v>301802.65238597587</v>
          </cell>
          <cell r="K47">
            <v>333349.19483771722</v>
          </cell>
          <cell r="L47">
            <v>67640.949032977878</v>
          </cell>
          <cell r="M47">
            <v>139297.59656268798</v>
          </cell>
          <cell r="N47">
            <v>191166.68497002797</v>
          </cell>
          <cell r="O47">
            <v>272219.26620897203</v>
          </cell>
          <cell r="P47">
            <v>62873.472740338002</v>
          </cell>
          <cell r="Q47">
            <v>128496.98405981802</v>
          </cell>
          <cell r="R47">
            <v>195782.90831359799</v>
          </cell>
          <cell r="S47">
            <v>271581.94187723997</v>
          </cell>
          <cell r="T47">
            <v>64040.943049999987</v>
          </cell>
          <cell r="U47">
            <v>131530.83435999963</v>
          </cell>
          <cell r="V47">
            <v>192551.8531599993</v>
          </cell>
          <cell r="W47">
            <v>255602.32447000011</v>
          </cell>
          <cell r="X47">
            <v>67532.432059999875</v>
          </cell>
          <cell r="Y47">
            <v>140530.78442000004</v>
          </cell>
          <cell r="Z47">
            <v>217035.12958000001</v>
          </cell>
          <cell r="AA47">
            <v>281255.30476411397</v>
          </cell>
          <cell r="AB47">
            <v>64779.105550000029</v>
          </cell>
          <cell r="AC47">
            <v>129675.95975411408</v>
          </cell>
          <cell r="AD47">
            <v>198227.29983311403</v>
          </cell>
          <cell r="AE47">
            <v>260956.62489411407</v>
          </cell>
          <cell r="AF47">
            <v>63380.359850000001</v>
          </cell>
          <cell r="AG47">
            <v>129493.46841911397</v>
          </cell>
          <cell r="AH47">
            <v>194085.93338411412</v>
          </cell>
        </row>
        <row r="48">
          <cell r="C48">
            <v>100507.93988604999</v>
          </cell>
          <cell r="G48">
            <v>108573.82303501001</v>
          </cell>
          <cell r="K48">
            <v>113012.95978722001</v>
          </cell>
          <cell r="L48">
            <v>28852.448002879999</v>
          </cell>
          <cell r="M48">
            <v>57812.739177440002</v>
          </cell>
          <cell r="N48">
            <v>81084.805801469993</v>
          </cell>
          <cell r="O48">
            <v>105719.18227465001</v>
          </cell>
          <cell r="P48">
            <v>27950.511478200006</v>
          </cell>
          <cell r="Q48">
            <v>56752.907952660004</v>
          </cell>
          <cell r="R48">
            <v>85476.652128609989</v>
          </cell>
          <cell r="S48">
            <v>110927.0427796</v>
          </cell>
          <cell r="T48">
            <v>28898.912969999998</v>
          </cell>
          <cell r="U48">
            <v>57675.528130000006</v>
          </cell>
          <cell r="V48">
            <v>84100.097799999989</v>
          </cell>
          <cell r="W48">
            <v>109155.71977</v>
          </cell>
          <cell r="X48">
            <v>29372.727170000006</v>
          </cell>
          <cell r="Y48">
            <v>59868.701990000001</v>
          </cell>
          <cell r="Z48">
            <v>92693.578829999999</v>
          </cell>
          <cell r="AA48">
            <v>115745.28062999996</v>
          </cell>
          <cell r="AB48">
            <v>31169.728139999988</v>
          </cell>
          <cell r="AC48">
            <v>62226.659040000006</v>
          </cell>
          <cell r="AD48">
            <v>92790.511759999994</v>
          </cell>
          <cell r="AE48">
            <v>122596.88461000001</v>
          </cell>
          <cell r="AF48">
            <v>30399.691650000001</v>
          </cell>
          <cell r="AG48">
            <v>62579.004789999999</v>
          </cell>
          <cell r="AH48">
            <v>91449.15561999999</v>
          </cell>
        </row>
        <row r="49">
          <cell r="K49">
            <v>115644.09393738999</v>
          </cell>
          <cell r="L49">
            <v>23268.280508839998</v>
          </cell>
          <cell r="M49">
            <v>50216.951872967998</v>
          </cell>
          <cell r="N49">
            <v>68662.476792277987</v>
          </cell>
          <cell r="O49">
            <v>102167.02564956203</v>
          </cell>
          <cell r="P49">
            <v>21946.215215287986</v>
          </cell>
          <cell r="Q49">
            <v>45579.161302927998</v>
          </cell>
          <cell r="R49">
            <v>70917.838832677997</v>
          </cell>
          <cell r="S49">
            <v>101061.75943003</v>
          </cell>
          <cell r="T49">
            <v>23089.553180000003</v>
          </cell>
          <cell r="U49">
            <v>49158.00101999996</v>
          </cell>
          <cell r="V49">
            <v>72991.504169999971</v>
          </cell>
          <cell r="W49">
            <v>99004.533650000085</v>
          </cell>
          <cell r="X49">
            <v>24117.533099999935</v>
          </cell>
          <cell r="Y49">
            <v>52874.270990000026</v>
          </cell>
          <cell r="Z49">
            <v>82977.601849999992</v>
          </cell>
          <cell r="AA49">
            <v>109424.82777411399</v>
          </cell>
          <cell r="AB49">
            <v>22561.881460000041</v>
          </cell>
          <cell r="AC49">
            <v>44258.772044114077</v>
          </cell>
          <cell r="AD49">
            <v>71579.250183113996</v>
          </cell>
          <cell r="AE49">
            <v>94349.961144114044</v>
          </cell>
          <cell r="AF49">
            <v>19933.091570000019</v>
          </cell>
          <cell r="AG49">
            <v>44420.520109113982</v>
          </cell>
          <cell r="AH49">
            <v>68671.342164114147</v>
          </cell>
        </row>
        <row r="54">
          <cell r="R54">
            <v>0.76950297527358391</v>
          </cell>
          <cell r="S54">
            <v>0.74724448439941471</v>
          </cell>
          <cell r="T54">
            <v>0.72171488355103086</v>
          </cell>
          <cell r="U54">
            <v>0.75299443290407941</v>
          </cell>
          <cell r="V54">
            <v>0.72537828527124659</v>
          </cell>
          <cell r="W54">
            <v>0.70098337088479401</v>
          </cell>
          <cell r="X54">
            <v>0.8046260993942822</v>
          </cell>
          <cell r="Y54">
            <v>0.82302644235033129</v>
          </cell>
          <cell r="Z54">
            <v>0.80483878812526932</v>
          </cell>
          <cell r="AA54">
            <v>0.79278725042903819</v>
          </cell>
          <cell r="AB54">
            <v>0.70030840277109008</v>
          </cell>
          <cell r="AC54">
            <v>0.77403681628091037</v>
          </cell>
          <cell r="AD54">
            <v>0.81541499258131078</v>
          </cell>
          <cell r="AE54">
            <v>0.79190709032110518</v>
          </cell>
          <cell r="AF54">
            <v>0.68289243180724213</v>
          </cell>
          <cell r="AG54">
            <v>0.73321450551291012</v>
          </cell>
          <cell r="AH54">
            <v>0.74545813149768225</v>
          </cell>
        </row>
        <row r="57">
          <cell r="R57">
            <v>353296.54560881574</v>
          </cell>
          <cell r="S57">
            <v>351702.22425051866</v>
          </cell>
          <cell r="T57">
            <v>352154.47370934946</v>
          </cell>
          <cell r="U57">
            <v>367082.69742288976</v>
          </cell>
          <cell r="V57">
            <v>283222.35237875092</v>
          </cell>
          <cell r="W57">
            <v>362621.46212486248</v>
          </cell>
          <cell r="X57">
            <v>373878.76120013668</v>
          </cell>
          <cell r="Y57">
            <v>385392.83229439688</v>
          </cell>
          <cell r="Z57">
            <v>377295.95103287901</v>
          </cell>
          <cell r="AA57">
            <v>419138.32742990169</v>
          </cell>
          <cell r="AB57">
            <v>413844.81164799759</v>
          </cell>
          <cell r="AC57">
            <v>427159.09360154212</v>
          </cell>
          <cell r="AD57">
            <v>456361.36141139746</v>
          </cell>
          <cell r="AE57">
            <v>430956.84591543605</v>
          </cell>
          <cell r="AF57">
            <v>413659.25660045026</v>
          </cell>
          <cell r="AG57">
            <v>433652.64110730111</v>
          </cell>
          <cell r="AH57">
            <v>421584.92178197327</v>
          </cell>
        </row>
        <row r="58">
          <cell r="P58">
            <v>901012.02381927904</v>
          </cell>
          <cell r="R58">
            <v>941069.23842436902</v>
          </cell>
          <cell r="S58">
            <v>887988.30763488903</v>
          </cell>
          <cell r="T58">
            <v>927999.97301388416</v>
          </cell>
          <cell r="U58">
            <v>895827.35694151442</v>
          </cell>
          <cell r="V58">
            <v>842641.82067258307</v>
          </cell>
          <cell r="W58">
            <v>760715.39000783267</v>
          </cell>
          <cell r="X58">
            <v>821093.3044768601</v>
          </cell>
          <cell r="Y58">
            <v>781504.06011872878</v>
          </cell>
          <cell r="Z58">
            <v>774670.15801379527</v>
          </cell>
          <cell r="AA58">
            <v>716202.8112116775</v>
          </cell>
          <cell r="AB58">
            <v>787689.06178622425</v>
          </cell>
          <cell r="AC58">
            <v>731881.78013056738</v>
          </cell>
          <cell r="AD58">
            <v>730137.29382744641</v>
          </cell>
          <cell r="AE58">
            <v>728855.02758154133</v>
          </cell>
          <cell r="AF58">
            <v>762058.19397794292</v>
          </cell>
          <cell r="AG58">
            <v>733150.69016805058</v>
          </cell>
          <cell r="AH58">
            <v>733207.36818805058</v>
          </cell>
        </row>
        <row r="59">
          <cell r="S59">
            <v>830005.92182708601</v>
          </cell>
          <cell r="T59">
            <v>872934.08707699995</v>
          </cell>
          <cell r="U59">
            <v>837488.76209306996</v>
          </cell>
          <cell r="V59">
            <v>789777.9068590001</v>
          </cell>
          <cell r="W59">
            <v>712188.71557899995</v>
          </cell>
          <cell r="X59">
            <v>769970.55395846546</v>
          </cell>
          <cell r="Y59">
            <v>731904.76697999542</v>
          </cell>
          <cell r="Z59">
            <v>724182.14660799108</v>
          </cell>
          <cell r="AA59">
            <v>682366.66733554099</v>
          </cell>
          <cell r="AB59">
            <v>746277.51279555145</v>
          </cell>
          <cell r="AC59">
            <v>706632.66302777454</v>
          </cell>
          <cell r="AD59">
            <v>691892.11541710503</v>
          </cell>
          <cell r="AE59">
            <v>688914.50541719981</v>
          </cell>
          <cell r="AF59">
            <v>717579.86198488262</v>
          </cell>
          <cell r="AG59">
            <v>691011.71862088947</v>
          </cell>
          <cell r="AH59">
            <v>690674.66941488942</v>
          </cell>
        </row>
        <row r="73">
          <cell r="S73">
            <v>57982.385807803163</v>
          </cell>
          <cell r="T73">
            <v>55065.885936884166</v>
          </cell>
          <cell r="U73">
            <v>58338.594848444423</v>
          </cell>
          <cell r="V73">
            <v>52863.913813583022</v>
          </cell>
          <cell r="W73">
            <v>48526.674428832681</v>
          </cell>
          <cell r="X73">
            <v>51122.750518394634</v>
          </cell>
          <cell r="Y73">
            <v>49599.293138733454</v>
          </cell>
          <cell r="Z73">
            <v>50488.011405804231</v>
          </cell>
          <cell r="AA73">
            <v>33836.143876136528</v>
          </cell>
          <cell r="AB73">
            <v>41411.548990672782</v>
          </cell>
          <cell r="AC73">
            <v>25249.117102792912</v>
          </cell>
          <cell r="AD73">
            <v>38245.178410341185</v>
          </cell>
          <cell r="AE73">
            <v>39940.522164341426</v>
          </cell>
          <cell r="AF73">
            <v>41545.554986060291</v>
          </cell>
          <cell r="AG73">
            <v>37645.695293161123</v>
          </cell>
          <cell r="AH73">
            <v>36849.892813161117</v>
          </cell>
        </row>
        <row r="90">
          <cell r="R90">
            <v>0.23936767499263023</v>
          </cell>
          <cell r="S90">
            <v>0.24851341597099291</v>
          </cell>
          <cell r="T90">
            <v>0.2536829531058446</v>
          </cell>
          <cell r="U90">
            <v>0.22002816578628409</v>
          </cell>
          <cell r="V90">
            <v>0.17876892341714487</v>
          </cell>
          <cell r="W90">
            <v>0.24563467863940888</v>
          </cell>
          <cell r="X90">
            <v>0.24879731907051134</v>
          </cell>
          <cell r="Y90">
            <v>0.24473278256121578</v>
          </cell>
          <cell r="Z90">
            <v>0.23629100938004635</v>
          </cell>
          <cell r="AA90">
            <v>0.26723263192463786</v>
          </cell>
          <cell r="AB90">
            <v>0.26459405589492452</v>
          </cell>
          <cell r="AC90">
            <v>0.27970611061657225</v>
          </cell>
          <cell r="AD90">
            <v>0.34247025491946448</v>
          </cell>
          <cell r="AE90">
            <v>0.29618301559260946</v>
          </cell>
          <cell r="AF90">
            <v>0.29919589530336704</v>
          </cell>
          <cell r="AG90">
            <v>0.32930917214877381</v>
          </cell>
          <cell r="AH90">
            <v>0.30221231719439551</v>
          </cell>
        </row>
        <row r="91">
          <cell r="R91">
            <v>0.25825192326507723</v>
          </cell>
          <cell r="S91">
            <v>0.32670531675720615</v>
          </cell>
          <cell r="T91">
            <v>0.28584254214052995</v>
          </cell>
          <cell r="U91">
            <v>0.29189357425393042</v>
          </cell>
          <cell r="V91">
            <v>0.25110653180286829</v>
          </cell>
          <cell r="AD91">
            <v>0.36900303206738783</v>
          </cell>
          <cell r="AE91">
            <v>0.32270304602589622</v>
          </cell>
          <cell r="AF91">
            <v>0.32214874046363851</v>
          </cell>
          <cell r="AG91">
            <v>0.34947246925787068</v>
          </cell>
          <cell r="AH91">
            <v>0.32182990877766876</v>
          </cell>
        </row>
        <row r="92">
          <cell r="R92">
            <v>0.90395557208215793</v>
          </cell>
          <cell r="S92">
            <v>0.87776579006772382</v>
          </cell>
          <cell r="T92">
            <v>0.89007187768690865</v>
          </cell>
          <cell r="U92">
            <v>0.94922479370549573</v>
          </cell>
          <cell r="V92">
            <v>0.92829576129440594</v>
          </cell>
          <cell r="W92">
            <v>0.86395921217303295</v>
          </cell>
          <cell r="X92">
            <v>0.87596479536612692</v>
          </cell>
          <cell r="Y92">
            <v>0.90872177448270286</v>
          </cell>
          <cell r="Z92">
            <v>0.9171793074399256</v>
          </cell>
          <cell r="AA92">
            <v>0.87607605146176792</v>
          </cell>
          <cell r="AB92">
            <v>0.88197630909173175</v>
          </cell>
          <cell r="AC92">
            <v>0.87531713925664179</v>
          </cell>
          <cell r="AD92">
            <v>0.76254248059184837</v>
          </cell>
          <cell r="AE92">
            <v>0.83722115620992377</v>
          </cell>
          <cell r="AF92">
            <v>0.84473154881399815</v>
          </cell>
          <cell r="AG92">
            <v>0.81211257148403349</v>
          </cell>
          <cell r="AH92">
            <v>0.88681914383445992</v>
          </cell>
        </row>
        <row r="93">
          <cell r="R93">
            <v>0.32262757334768971</v>
          </cell>
          <cell r="S93">
            <v>0.43343969277614763</v>
          </cell>
          <cell r="T93">
            <v>0.12891601187991183</v>
          </cell>
          <cell r="U93">
            <v>0.20678726464501759</v>
          </cell>
          <cell r="V93">
            <v>0.39191005750435043</v>
          </cell>
          <cell r="W93">
            <v>0.46325868798063158</v>
          </cell>
          <cell r="X93">
            <v>0.11100326413945888</v>
          </cell>
          <cell r="Y93">
            <v>0.18131413634999544</v>
          </cell>
          <cell r="Z93">
            <v>0.17849478546489789</v>
          </cell>
          <cell r="AA93">
            <v>0.12467312110791329</v>
          </cell>
          <cell r="AB93">
            <v>2.6999654687748554E-2</v>
          </cell>
          <cell r="AC93">
            <v>0.14730937861564086</v>
          </cell>
          <cell r="AD93">
            <v>0.22737077007104997</v>
          </cell>
          <cell r="AE93">
            <v>0</v>
          </cell>
          <cell r="AF93">
            <v>0.12369496692609123</v>
          </cell>
          <cell r="AG93">
            <v>0.22294591233469391</v>
          </cell>
          <cell r="AH93">
            <v>0</v>
          </cell>
        </row>
        <row r="94">
          <cell r="R94">
            <v>2.46371183858137E-2</v>
          </cell>
          <cell r="S94">
            <v>6.6520358566376961E-2</v>
          </cell>
          <cell r="T94">
            <v>6.4448071895610817E-2</v>
          </cell>
          <cell r="U94">
            <v>6.3164093901530063E-2</v>
          </cell>
          <cell r="V94">
            <v>3.9107879636972091E-2</v>
          </cell>
          <cell r="W94">
            <v>8.5024187248818134E-2</v>
          </cell>
          <cell r="X94">
            <v>2.218400205420119E-2</v>
          </cell>
          <cell r="Y94">
            <v>2.1802143698826049E-2</v>
          </cell>
          <cell r="Z94">
            <v>3.0042803030880302E-2</v>
          </cell>
          <cell r="AA94">
            <v>2.2462020965964648E-2</v>
          </cell>
          <cell r="AB94">
            <v>5.329643855176285E-3</v>
          </cell>
          <cell r="AC94">
            <v>5.7612167092723196E-2</v>
          </cell>
          <cell r="AD94">
            <v>6.6230897838177524E-2</v>
          </cell>
          <cell r="AE94" t="str">
            <v>-</v>
          </cell>
          <cell r="AF94">
            <v>6.0293773019551883E-2</v>
          </cell>
          <cell r="AG94">
            <v>4.7587693245975303E-2</v>
          </cell>
        </row>
        <row r="95">
          <cell r="V95">
            <v>0.58207866539360964</v>
          </cell>
          <cell r="W95">
            <v>0.59799481339443605</v>
          </cell>
          <cell r="X95">
            <v>0.59079197162200192</v>
          </cell>
          <cell r="Y95">
            <v>0.5812200633244583</v>
          </cell>
          <cell r="Z95">
            <v>0.58079365169339559</v>
          </cell>
          <cell r="AA95">
            <v>0.59479882397230177</v>
          </cell>
          <cell r="AB95">
            <v>0.56050094203949563</v>
          </cell>
          <cell r="AC95">
            <v>0.54931434979681482</v>
          </cell>
          <cell r="AD95">
            <v>0.54845723703705596</v>
          </cell>
          <cell r="AE95">
            <v>0.52974246104471068</v>
          </cell>
          <cell r="AF95">
            <v>0.49633236050800783</v>
          </cell>
          <cell r="AG95">
            <v>0.49783937237231113</v>
          </cell>
          <cell r="AH95">
            <v>0.48701200290702235</v>
          </cell>
        </row>
        <row r="99">
          <cell r="R99">
            <v>0.23366252465055889</v>
          </cell>
          <cell r="S99">
            <v>0.17153350594388686</v>
          </cell>
          <cell r="T99">
            <v>0.16544512172904746</v>
          </cell>
          <cell r="U99">
            <v>0.14277619460961177</v>
          </cell>
          <cell r="V99">
            <v>9.9318459963265646E-2</v>
          </cell>
          <cell r="W99">
            <v>9.6470354958787433E-2</v>
          </cell>
          <cell r="X99">
            <v>9.3656073756556296E-2</v>
          </cell>
          <cell r="Y99">
            <v>8.7826309023785742E-2</v>
          </cell>
          <cell r="Z99">
            <v>8.6879651313946246E-2</v>
          </cell>
          <cell r="AA99">
            <v>8.3569953341341388E-2</v>
          </cell>
          <cell r="AB99">
            <v>8.2687908275536501E-2</v>
          </cell>
          <cell r="AC99">
            <v>8.2069228355608134E-2</v>
          </cell>
          <cell r="AD99">
            <v>8.1717523288410296E-2</v>
          </cell>
          <cell r="AE99">
            <v>7.802286614560705E-2</v>
          </cell>
          <cell r="AF99">
            <v>7.6524120037688353E-2</v>
          </cell>
          <cell r="AG99">
            <v>7.5561243197544675E-2</v>
          </cell>
          <cell r="AH99">
            <v>7.7020509095581891E-2</v>
          </cell>
        </row>
        <row r="100">
          <cell r="S100">
            <v>2667239.1168649634</v>
          </cell>
          <cell r="T100">
            <v>2656768.8110453915</v>
          </cell>
          <cell r="U100">
            <v>2804862.749284246</v>
          </cell>
          <cell r="V100">
            <v>2702311.8623020304</v>
          </cell>
          <cell r="W100">
            <v>2447443.3766764076</v>
          </cell>
          <cell r="X100">
            <v>2836355.7658145586</v>
          </cell>
          <cell r="Y100">
            <v>2480368.4123115679</v>
          </cell>
          <cell r="Z100">
            <v>2559762.8855615645</v>
          </cell>
          <cell r="AA100">
            <v>2510295.7300943183</v>
          </cell>
          <cell r="AB100">
            <v>2535361.3643399444</v>
          </cell>
          <cell r="AC100">
            <v>2441574.8127975655</v>
          </cell>
          <cell r="AD100">
            <v>2460571.4313930343</v>
          </cell>
          <cell r="AE100">
            <v>2510325.9453865332</v>
          </cell>
          <cell r="AF100">
            <v>2570460.7260486046</v>
          </cell>
          <cell r="AG100">
            <v>2431129.0433068783</v>
          </cell>
          <cell r="AH100">
            <v>2352483.8039505393</v>
          </cell>
        </row>
        <row r="104">
          <cell r="S104">
            <v>0.33292414692786088</v>
          </cell>
          <cell r="T104">
            <v>0.34929647214908871</v>
          </cell>
          <cell r="U104">
            <v>0.31938366936853313</v>
          </cell>
          <cell r="V104">
            <v>0.31182256660589797</v>
          </cell>
          <cell r="W104">
            <v>0.31082042479808991</v>
          </cell>
          <cell r="X104">
            <v>0.28948882730902925</v>
          </cell>
          <cell r="Y104">
            <v>0.31507579932063789</v>
          </cell>
          <cell r="Z104">
            <v>0.30263356125028235</v>
          </cell>
          <cell r="AA104">
            <v>0.28530615043701163</v>
          </cell>
          <cell r="AB104">
            <v>0.310681180546936</v>
          </cell>
          <cell r="AC104">
            <v>0.29975808084781747</v>
          </cell>
          <cell r="AD104">
            <v>0.29673484968249209</v>
          </cell>
          <cell r="AE104">
            <v>0.29034278553389775</v>
          </cell>
          <cell r="AF104">
            <v>0.29646755006033626</v>
          </cell>
          <cell r="AG104">
            <v>0.30156798635863524</v>
          </cell>
          <cell r="AH104">
            <v>0.31167371565184476</v>
          </cell>
        </row>
        <row r="105">
          <cell r="S105">
            <v>0.31118541887712853</v>
          </cell>
          <cell r="T105">
            <v>0.32856983394558742</v>
          </cell>
          <cell r="U105">
            <v>0.29858457862395693</v>
          </cell>
          <cell r="V105">
            <v>0.29226008954651461</v>
          </cell>
          <cell r="W105">
            <v>0.29099292852533398</v>
          </cell>
          <cell r="X105">
            <v>0.2714647306373224</v>
          </cell>
          <cell r="Y105">
            <v>0.29507905492873943</v>
          </cell>
          <cell r="Z105">
            <v>0.2829098549294416</v>
          </cell>
          <cell r="AA105">
            <v>0.2718272031279369</v>
          </cell>
          <cell r="AB105">
            <v>0.29434759213893646</v>
          </cell>
          <cell r="AC105">
            <v>0.28941675648190041</v>
          </cell>
          <cell r="AD105">
            <v>0.28119163971004713</v>
          </cell>
          <cell r="AE105">
            <v>0.27443229301887434</v>
          </cell>
          <cell r="AF105">
            <v>0.27916390813251973</v>
          </cell>
          <cell r="AG105">
            <v>0.28423489922236267</v>
          </cell>
          <cell r="AH105">
            <v>0.29359380424002729</v>
          </cell>
        </row>
        <row r="106">
          <cell r="R106">
            <v>0.60126186077251798</v>
          </cell>
          <cell r="S106">
            <v>0.57905116515424582</v>
          </cell>
          <cell r="T106">
            <v>0.66684489702822725</v>
          </cell>
          <cell r="U106">
            <v>0.61403791436847521</v>
          </cell>
          <cell r="V106">
            <v>0.63560385102267514</v>
          </cell>
          <cell r="W106">
            <v>0.63268994195193451</v>
          </cell>
          <cell r="X106">
            <v>0.52716132225465628</v>
          </cell>
          <cell r="Y106">
            <v>0.54316416168348602</v>
          </cell>
          <cell r="Z106">
            <v>0.53874305069945405</v>
          </cell>
          <cell r="AA106">
            <v>0.49421891610482144</v>
          </cell>
          <cell r="AB106">
            <v>0.56888527047611126</v>
          </cell>
          <cell r="AC106">
            <v>0.56131882255625209</v>
          </cell>
          <cell r="AD106">
            <v>0.56789339534470196</v>
          </cell>
          <cell r="AE106">
            <v>0.58233141151838563</v>
          </cell>
          <cell r="AF106">
            <v>0.60671192572284405</v>
          </cell>
          <cell r="AG106">
            <v>0.60515225952946583</v>
          </cell>
          <cell r="AH106">
            <v>0.56109538412363225</v>
          </cell>
        </row>
        <row r="108">
          <cell r="S108">
            <v>0.43582483964761365</v>
          </cell>
          <cell r="T108">
            <v>0.51444382370341823</v>
          </cell>
          <cell r="U108">
            <v>0.4785453697104961</v>
          </cell>
          <cell r="V108">
            <v>0.49801553056293585</v>
          </cell>
          <cell r="W108">
            <v>0.50444694100834064</v>
          </cell>
          <cell r="X108">
            <v>0.42077675933466752</v>
          </cell>
          <cell r="Y108">
            <v>0.43610983909655754</v>
          </cell>
          <cell r="Z108">
            <v>0.44441927837268935</v>
          </cell>
          <cell r="AA108">
            <v>0.41334885851960279</v>
          </cell>
          <cell r="AB108">
            <v>0.46160555871731634</v>
          </cell>
          <cell r="AC108">
            <v>0.4696575677529975</v>
          </cell>
          <cell r="AD108">
            <v>0.47118389200827393</v>
          </cell>
          <cell r="AE108">
            <v>0.49424222051011713</v>
          </cell>
          <cell r="AF108">
            <v>0.51254021232384506</v>
          </cell>
          <cell r="AG108">
            <v>0.51005689707668234</v>
          </cell>
          <cell r="AH108">
            <v>0.47015619013862964</v>
          </cell>
        </row>
        <row r="114">
          <cell r="R114">
            <v>3.2513077161461471E-2</v>
          </cell>
          <cell r="S114">
            <v>-1.1493269029559647E-2</v>
          </cell>
          <cell r="T114">
            <v>2.0689142474181257E-2</v>
          </cell>
          <cell r="U114">
            <v>2.6562932659379136E-2</v>
          </cell>
          <cell r="V114">
            <v>5.0040956809869065E-2</v>
          </cell>
          <cell r="W114">
            <v>1.1376772118377001E-2</v>
          </cell>
          <cell r="X114">
            <v>1.297951447008221E-2</v>
          </cell>
          <cell r="Y114">
            <v>2.8916595148641523E-2</v>
          </cell>
          <cell r="Z114">
            <v>6.346091668492769E-2</v>
          </cell>
          <cell r="AA114">
            <v>1.4655191625517127E-2</v>
          </cell>
          <cell r="AB114">
            <v>3.2589199940506457E-2</v>
          </cell>
          <cell r="AC114">
            <v>2.2579484057008933E-2</v>
          </cell>
          <cell r="AD114">
            <v>1.3414558974620906E-3</v>
          </cell>
          <cell r="AE114">
            <v>5.7435981823768585E-2</v>
          </cell>
          <cell r="AF114">
            <v>4.4044635646373814E-2</v>
          </cell>
          <cell r="AG114">
            <v>4.7375165290740637E-2</v>
          </cell>
          <cell r="AH114">
            <v>7.8444278919388863E-2</v>
          </cell>
        </row>
        <row r="115">
          <cell r="R115">
            <v>8.0857468411229521E-3</v>
          </cell>
          <cell r="S115">
            <v>-2.740158635392018E-3</v>
          </cell>
          <cell r="T115">
            <v>4.9342082326837254E-3</v>
          </cell>
          <cell r="U115">
            <v>6.1478369291877895E-3</v>
          </cell>
          <cell r="V115">
            <v>1.0715248301827988E-2</v>
          </cell>
          <cell r="W115">
            <v>2.3720198687371139E-3</v>
          </cell>
          <cell r="X115">
            <v>2.6575108614796694E-3</v>
          </cell>
          <cell r="Y115">
            <v>5.6385295214935313E-3</v>
          </cell>
          <cell r="Z115">
            <v>1.237366653007777E-2</v>
          </cell>
          <cell r="AA115">
            <v>2.7770132322300391E-3</v>
          </cell>
          <cell r="AB115">
            <v>6.1532262934386088E-3</v>
          </cell>
          <cell r="AC115">
            <v>4.1207819315148032E-3</v>
          </cell>
          <cell r="AD115">
            <v>2.3777206475267566E-4</v>
          </cell>
          <cell r="AE115">
            <v>1.0201458373338556E-2</v>
          </cell>
          <cell r="AF115">
            <v>7.8968903434802756E-3</v>
          </cell>
          <cell r="AG115">
            <v>8.3577145312598005E-3</v>
          </cell>
          <cell r="AH115">
            <v>1.4015315990240466E-2</v>
          </cell>
        </row>
        <row r="116">
          <cell r="R116">
            <v>1.9948510460953892E-2</v>
          </cell>
          <cell r="S116">
            <v>-2.746537492688194E-2</v>
          </cell>
          <cell r="T116">
            <v>1.644140125364767E-2</v>
          </cell>
          <cell r="U116">
            <v>1.7142566053818233E-2</v>
          </cell>
          <cell r="V116">
            <v>3.2177283999496382E-2</v>
          </cell>
          <cell r="W116">
            <v>-9.9635161763147392E-3</v>
          </cell>
          <cell r="X116">
            <v>8.7194377243575497E-3</v>
          </cell>
          <cell r="Y116">
            <v>1.9737606246035315E-2</v>
          </cell>
          <cell r="Z116">
            <v>4.3347118620890579E-2</v>
          </cell>
          <cell r="AA116">
            <v>-1.2609843770092522E-2</v>
          </cell>
          <cell r="AB116">
            <v>2.5292149491308553E-2</v>
          </cell>
          <cell r="AC116">
            <v>1.6404955223331002E-2</v>
          </cell>
          <cell r="AD116">
            <v>-2.5309422697183748E-3</v>
          </cell>
          <cell r="AE116">
            <v>4.1112317724360109E-2</v>
          </cell>
          <cell r="AF116">
            <v>3.2510560065624333E-2</v>
          </cell>
          <cell r="AG116">
            <v>3.5727607113156132E-2</v>
          </cell>
          <cell r="AH116">
            <v>5.7021228443777175E-2</v>
          </cell>
        </row>
        <row r="117">
          <cell r="R117">
            <v>4.9610378200669724E-3</v>
          </cell>
          <cell r="S117">
            <v>-6.5481356162998003E-3</v>
          </cell>
          <cell r="T117">
            <v>3.921153209894712E-3</v>
          </cell>
          <cell r="U117">
            <v>3.9675476348238438E-3</v>
          </cell>
          <cell r="V117">
            <v>6.8901078179432725E-3</v>
          </cell>
          <cell r="W117">
            <v>-2.0773606157168728E-3</v>
          </cell>
          <cell r="X117">
            <v>1.7852748276437642E-3</v>
          </cell>
          <cell r="Y117">
            <v>3.8486922450520111E-3</v>
          </cell>
          <cell r="Z117">
            <v>8.4518601191591949E-3</v>
          </cell>
          <cell r="AA117">
            <v>-2.3894401315728148E-3</v>
          </cell>
          <cell r="AB117">
            <v>4.7754568860729494E-3</v>
          </cell>
          <cell r="AC117">
            <v>2.9939232845591782E-3</v>
          </cell>
          <cell r="AD117">
            <v>-4.4860764366483227E-4</v>
          </cell>
          <cell r="AE117">
            <v>7.3021403061132497E-3</v>
          </cell>
          <cell r="AF117">
            <v>5.8289125128567383E-3</v>
          </cell>
          <cell r="AG117">
            <v>6.3029044712404805E-3</v>
          </cell>
          <cell r="AH117">
            <v>1.0187747861287254E-2</v>
          </cell>
        </row>
        <row r="121">
          <cell r="R121">
            <v>4.5402843800887343E-3</v>
          </cell>
          <cell r="S121">
            <v>1.0109783065869692E-2</v>
          </cell>
          <cell r="T121">
            <v>8.6788097633510586E-3</v>
          </cell>
          <cell r="U121">
            <v>1.5000215656739558E-2</v>
          </cell>
          <cell r="V121">
            <v>1.5910173824309797E-2</v>
          </cell>
          <cell r="W121">
            <v>1.1163096952647016E-2</v>
          </cell>
          <cell r="X121">
            <v>7.2165226943574513E-3</v>
          </cell>
          <cell r="Y121">
            <v>2.5704340119355244E-2</v>
          </cell>
          <cell r="Z121">
            <v>3.3299224586407689E-2</v>
          </cell>
          <cell r="AA121">
            <v>3.4846247959611665E-2</v>
          </cell>
          <cell r="AB121">
            <v>3.1726770960619433E-2</v>
          </cell>
          <cell r="AC121">
            <v>3.6407093804809852E-2</v>
          </cell>
          <cell r="AD121">
            <v>3.9065798687067443E-2</v>
          </cell>
          <cell r="AE121">
            <v>3.490692887133743E-2</v>
          </cell>
          <cell r="AF121">
            <v>4.3488716549232323E-2</v>
          </cell>
          <cell r="AG121">
            <v>3.807330897986165E-2</v>
          </cell>
          <cell r="AH121">
            <v>3.0031627840202354E-2</v>
          </cell>
        </row>
        <row r="122">
          <cell r="R122">
            <v>0.11251979083489058</v>
          </cell>
          <cell r="S122">
            <v>8.1365146420133649E-2</v>
          </cell>
          <cell r="T122">
            <v>6.2507150073197487E-2</v>
          </cell>
          <cell r="U122">
            <v>5.6264912594919024E-2</v>
          </cell>
          <cell r="V122">
            <v>5.7908704416629035E-2</v>
          </cell>
          <cell r="W122">
            <v>5.4387346585059171E-2</v>
          </cell>
          <cell r="X122">
            <v>5.2208803910621202E-2</v>
          </cell>
          <cell r="Y122">
            <v>4.971635308551995E-2</v>
          </cell>
          <cell r="Z122">
            <v>4.6899297300122558E-2</v>
          </cell>
          <cell r="AA122">
            <v>4.4500773853738559E-2</v>
          </cell>
          <cell r="AB122">
            <v>4.3841375633488042E-2</v>
          </cell>
          <cell r="AC122">
            <v>4.2721953712850605E-2</v>
          </cell>
          <cell r="AD122">
            <v>4.1937957088623849E-2</v>
          </cell>
          <cell r="AE122">
            <v>4.1799201881594014E-2</v>
          </cell>
          <cell r="AF122">
            <v>4.3781296450431953E-2</v>
          </cell>
          <cell r="AG122">
            <v>4.3378410060890479E-2</v>
          </cell>
          <cell r="AH122">
            <v>4.406892649489684E-2</v>
          </cell>
        </row>
        <row r="123">
          <cell r="R123">
            <v>0.28739897579194651</v>
          </cell>
          <cell r="S123">
            <v>0.31049428225386788</v>
          </cell>
          <cell r="T123">
            <v>0.32788173271295884</v>
          </cell>
          <cell r="U123">
            <v>0.332070553180769</v>
          </cell>
          <cell r="V123">
            <v>0.3655084549615859</v>
          </cell>
          <cell r="W123">
            <v>0.3590949745241856</v>
          </cell>
          <cell r="X123">
            <v>0.37195352797710191</v>
          </cell>
          <cell r="Y123">
            <v>0.35967077533094816</v>
          </cell>
          <cell r="Z123">
            <v>0.36838526914433095</v>
          </cell>
          <cell r="AA123">
            <v>0.35843681577365899</v>
          </cell>
          <cell r="AB123">
            <v>0.35197118668942096</v>
          </cell>
          <cell r="AC123">
            <v>0.35250298015537573</v>
          </cell>
          <cell r="AD123">
            <v>0.35804806741049244</v>
          </cell>
          <cell r="AE123">
            <v>0.37386616924653132</v>
          </cell>
          <cell r="AF123">
            <v>0.36447550133275103</v>
          </cell>
          <cell r="AG123">
            <v>0.36653341576035187</v>
          </cell>
          <cell r="AH123">
            <v>0.37165000507862311</v>
          </cell>
        </row>
        <row r="124">
          <cell r="R124">
            <v>0.2054737393327003</v>
          </cell>
          <cell r="S124">
            <v>0.18398935437018096</v>
          </cell>
          <cell r="T124">
            <v>0.2007328742480797</v>
          </cell>
          <cell r="U124">
            <v>0.21298721281682403</v>
          </cell>
          <cell r="V124">
            <v>0.19347486581987353</v>
          </cell>
          <cell r="W124">
            <v>0.18574834397843445</v>
          </cell>
          <cell r="X124">
            <v>0.17341404072429761</v>
          </cell>
          <cell r="Y124">
            <v>0.17988248617579564</v>
          </cell>
          <cell r="Z124">
            <v>0.16593045500046127</v>
          </cell>
          <cell r="AA124">
            <v>0.18130449048364469</v>
          </cell>
          <cell r="AB124">
            <v>0.18446565480172161</v>
          </cell>
          <cell r="AC124">
            <v>0.19164144776914824</v>
          </cell>
          <cell r="AD124">
            <v>0.19691535658482762</v>
          </cell>
          <cell r="AE124">
            <v>0.19200204279804434</v>
          </cell>
          <cell r="AF124">
            <v>0.19008050171857435</v>
          </cell>
          <cell r="AG124">
            <v>0.19497177540503019</v>
          </cell>
          <cell r="AH124">
            <v>0.19394412570588357</v>
          </cell>
        </row>
        <row r="125">
          <cell r="R125">
            <v>3.1004809489825957E-3</v>
          </cell>
          <cell r="S125">
            <v>2.7309372038295705E-3</v>
          </cell>
          <cell r="T125">
            <v>2.5142027633168929E-3</v>
          </cell>
          <cell r="U125">
            <v>1.9277703156714157E-3</v>
          </cell>
          <cell r="V125">
            <v>2.2427770314647701E-3</v>
          </cell>
          <cell r="W125">
            <v>2.2400853434997705E-3</v>
          </cell>
          <cell r="X125">
            <v>1.5695748498926315E-3</v>
          </cell>
          <cell r="Y125">
            <v>2.0628784858036891E-3</v>
          </cell>
          <cell r="Z125">
            <v>1.9465463921667495E-3</v>
          </cell>
          <cell r="AA125">
            <v>1.6841704083039621E-3</v>
          </cell>
          <cell r="AB125">
            <v>1.4654114769102836E-3</v>
          </cell>
          <cell r="AC125">
            <v>2.7987908617997442E-3</v>
          </cell>
          <cell r="AD125">
            <v>2.794271152569115E-3</v>
          </cell>
          <cell r="AE125">
            <v>2.8046577491251008E-3</v>
          </cell>
          <cell r="AF125">
            <v>2.836476762195287E-3</v>
          </cell>
          <cell r="AG125">
            <v>2.5560824930379463E-3</v>
          </cell>
          <cell r="AH125">
            <v>2.4686126303490167E-3</v>
          </cell>
        </row>
        <row r="126">
          <cell r="R126">
            <v>0.2107422840273368</v>
          </cell>
          <cell r="S126">
            <v>0.20694478664102986</v>
          </cell>
          <cell r="T126">
            <v>0.21621932758870333</v>
          </cell>
          <cell r="U126">
            <v>0.20549131218897623</v>
          </cell>
          <cell r="V126">
            <v>0.20582610328913709</v>
          </cell>
          <cell r="W126">
            <v>0.23487882218110348</v>
          </cell>
          <cell r="X126">
            <v>0.21403826488203981</v>
          </cell>
          <cell r="Y126">
            <v>0.20882097728424293</v>
          </cell>
          <cell r="Z126">
            <v>0.20518432196904415</v>
          </cell>
          <cell r="AA126">
            <v>0.19434382254881599</v>
          </cell>
          <cell r="AB126">
            <v>0.19789510299295723</v>
          </cell>
          <cell r="AC126">
            <v>0.19516546214160621</v>
          </cell>
          <cell r="AD126">
            <v>0.19924897370650477</v>
          </cell>
          <cell r="AE126">
            <v>0.19649199183188418</v>
          </cell>
          <cell r="AF126">
            <v>0.19673401145164426</v>
          </cell>
          <cell r="AG126">
            <v>0.2016128050282274</v>
          </cell>
          <cell r="AH126">
            <v>0.21219150497153347</v>
          </cell>
        </row>
        <row r="127">
          <cell r="R127">
            <v>0.17622444468405449</v>
          </cell>
          <cell r="S127">
            <v>0.20436571004508827</v>
          </cell>
          <cell r="T127">
            <v>0.18146590285039257</v>
          </cell>
          <cell r="U127">
            <v>0.17625802324610079</v>
          </cell>
          <cell r="V127">
            <v>0.15912892065699985</v>
          </cell>
          <cell r="W127">
            <v>0.15248733043507046</v>
          </cell>
          <cell r="X127">
            <v>0.17959926496168949</v>
          </cell>
          <cell r="Y127">
            <v>0.17414218951833449</v>
          </cell>
          <cell r="Z127">
            <v>0.1783548856074664</v>
          </cell>
          <cell r="AA127">
            <v>0.18488367897222607</v>
          </cell>
          <cell r="AB127">
            <v>0.18863449744488228</v>
          </cell>
          <cell r="AC127">
            <v>0.1787622715544096</v>
          </cell>
          <cell r="AD127">
            <v>0.16198957536991476</v>
          </cell>
          <cell r="AE127">
            <v>0.15812900762148357</v>
          </cell>
          <cell r="AF127">
            <v>0.15860349573517069</v>
          </cell>
          <cell r="AG127">
            <v>0.1528742022726004</v>
          </cell>
          <cell r="AH127">
            <v>0.14564519727851163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showGridLines="0" tabSelected="1" zoomScaleNormal="100" workbookViewId="0">
      <pane xSplit="1" ySplit="6" topLeftCell="M16" activePane="bottomRight" state="frozen"/>
      <selection pane="topRight" activeCell="B1" sqref="B1"/>
      <selection pane="bottomLeft" activeCell="A7" sqref="A7"/>
      <selection pane="bottomRight" activeCell="Z36" sqref="Z36"/>
    </sheetView>
  </sheetViews>
  <sheetFormatPr defaultRowHeight="15" x14ac:dyDescent="0.25"/>
  <cols>
    <col min="1" max="1" width="51.85546875" style="1" customWidth="1"/>
    <col min="2" max="2" width="10.42578125" style="1" customWidth="1"/>
    <col min="3" max="3" width="9.85546875" style="1" bestFit="1" customWidth="1"/>
    <col min="4" max="4" width="11.5703125" style="1" bestFit="1" customWidth="1"/>
    <col min="5" max="5" width="11.28515625" style="1" bestFit="1" customWidth="1"/>
    <col min="6" max="6" width="10.7109375" style="1" bestFit="1" customWidth="1"/>
    <col min="7" max="9" width="12" style="1" bestFit="1" customWidth="1"/>
    <col min="10" max="10" width="9.140625" style="1"/>
    <col min="11" max="11" width="12" style="1" bestFit="1" customWidth="1"/>
    <col min="12" max="12" width="9.140625" style="1"/>
    <col min="13" max="14" width="9.85546875" style="1" bestFit="1" customWidth="1"/>
    <col min="15" max="15" width="11.28515625" style="1" customWidth="1"/>
    <col min="16" max="16" width="9.140625" style="1"/>
    <col min="17" max="29" width="12.42578125" style="1" customWidth="1"/>
    <col min="30" max="16384" width="9.140625" style="1"/>
  </cols>
  <sheetData>
    <row r="1" spans="1:29" x14ac:dyDescent="0.25">
      <c r="A1"/>
    </row>
    <row r="3" spans="1:29" ht="15" customHeight="1" x14ac:dyDescent="0.25">
      <c r="A3" s="27" t="s">
        <v>63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29" ht="21.75" customHeigh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29" x14ac:dyDescent="0.25">
      <c r="A5" s="34"/>
      <c r="B5" s="30">
        <v>2011</v>
      </c>
      <c r="C5" s="30">
        <v>2012</v>
      </c>
      <c r="D5" s="35">
        <v>2013</v>
      </c>
      <c r="E5" s="30">
        <v>2014</v>
      </c>
      <c r="F5" s="30">
        <v>2015</v>
      </c>
      <c r="G5" s="33" t="s">
        <v>35</v>
      </c>
      <c r="H5" s="33" t="s">
        <v>36</v>
      </c>
      <c r="I5" s="33" t="s">
        <v>37</v>
      </c>
      <c r="J5" s="30">
        <v>2016</v>
      </c>
      <c r="K5" s="33" t="s">
        <v>38</v>
      </c>
      <c r="L5" s="29" t="s">
        <v>49</v>
      </c>
      <c r="M5" s="29" t="s">
        <v>52</v>
      </c>
      <c r="N5" s="30">
        <v>2017</v>
      </c>
      <c r="O5" s="29" t="s">
        <v>57</v>
      </c>
      <c r="P5" s="29" t="s">
        <v>58</v>
      </c>
      <c r="Q5" s="29" t="s">
        <v>59</v>
      </c>
      <c r="R5" s="31">
        <v>2018</v>
      </c>
      <c r="S5" s="37" t="s">
        <v>64</v>
      </c>
      <c r="T5" s="37" t="s">
        <v>66</v>
      </c>
      <c r="U5" s="37" t="s">
        <v>65</v>
      </c>
      <c r="V5" s="31">
        <v>2019</v>
      </c>
      <c r="W5" s="37" t="s">
        <v>67</v>
      </c>
      <c r="X5" s="37" t="s">
        <v>68</v>
      </c>
      <c r="Y5" s="37" t="s">
        <v>69</v>
      </c>
      <c r="Z5" s="31">
        <v>2020</v>
      </c>
      <c r="AA5" s="37" t="s">
        <v>70</v>
      </c>
      <c r="AB5" s="37" t="s">
        <v>71</v>
      </c>
      <c r="AC5" s="37" t="s">
        <v>72</v>
      </c>
    </row>
    <row r="6" spans="1:29" x14ac:dyDescent="0.25">
      <c r="A6" s="34"/>
      <c r="B6" s="30"/>
      <c r="C6" s="30"/>
      <c r="D6" s="35"/>
      <c r="E6" s="30"/>
      <c r="F6" s="30"/>
      <c r="G6" s="33"/>
      <c r="H6" s="33"/>
      <c r="I6" s="33"/>
      <c r="J6" s="30"/>
      <c r="K6" s="33"/>
      <c r="L6" s="29"/>
      <c r="M6" s="29"/>
      <c r="N6" s="30"/>
      <c r="O6" s="29"/>
      <c r="P6" s="29"/>
      <c r="Q6" s="29"/>
      <c r="R6" s="32"/>
      <c r="S6" s="38"/>
      <c r="T6" s="38"/>
      <c r="U6" s="38"/>
      <c r="V6" s="32"/>
      <c r="W6" s="38"/>
      <c r="X6" s="38"/>
      <c r="Y6" s="38"/>
      <c r="Z6" s="32"/>
      <c r="AA6" s="38"/>
      <c r="AB6" s="38"/>
      <c r="AC6" s="38"/>
    </row>
    <row r="7" spans="1:29" x14ac:dyDescent="0.25">
      <c r="A7" s="25" t="s">
        <v>0</v>
      </c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x14ac:dyDescent="0.25">
      <c r="A8" s="4" t="s">
        <v>14</v>
      </c>
      <c r="B8" s="9">
        <v>860468.80885396549</v>
      </c>
      <c r="C8" s="9">
        <v>905528.24945732742</v>
      </c>
      <c r="D8" s="12">
        <v>850548.88695139764</v>
      </c>
      <c r="E8" s="9">
        <v>849723.73790854111</v>
      </c>
      <c r="F8" s="9">
        <f>+[1]Resumo!K58</f>
        <v>890591.99271618435</v>
      </c>
      <c r="G8" s="9">
        <f>+[1]Resumo!L58</f>
        <v>882228.89750772342</v>
      </c>
      <c r="H8" s="9">
        <f>+[1]Resumo!M58</f>
        <v>862685.60631887987</v>
      </c>
      <c r="I8" s="9">
        <f>+[1]Resumo!N58</f>
        <v>830931.36686723563</v>
      </c>
      <c r="J8" s="9">
        <f>+[1]Resumo!O58</f>
        <v>906892.54466920136</v>
      </c>
      <c r="K8" s="9">
        <f>+[2]Resumo!P58</f>
        <v>901012.02381927904</v>
      </c>
      <c r="L8" s="9">
        <f>+[1]Resumo!Q58</f>
        <v>866081.60781721387</v>
      </c>
      <c r="M8" s="9">
        <f>+[1]Resumo!R58</f>
        <v>941069.23842436902</v>
      </c>
      <c r="N8" s="9">
        <f>+[2]Resumo!S58</f>
        <v>887988.30763488903</v>
      </c>
      <c r="O8" s="9">
        <f>+[2]Resumo!T58</f>
        <v>927999.97301388416</v>
      </c>
      <c r="P8" s="9">
        <f>+[2]Resumo!U58</f>
        <v>895827.35694151442</v>
      </c>
      <c r="Q8" s="9">
        <f>+[2]Resumo!V58</f>
        <v>842641.82067258307</v>
      </c>
      <c r="R8" s="9">
        <f>+[2]Resumo!W58</f>
        <v>760715.39000783267</v>
      </c>
      <c r="S8" s="9">
        <f>+[2]Resumo!X58</f>
        <v>821093.3044768601</v>
      </c>
      <c r="T8" s="9">
        <f>+[2]Resumo!Y58</f>
        <v>781504.06011872878</v>
      </c>
      <c r="U8" s="9">
        <f>+[2]Resumo!Z58</f>
        <v>774670.15801379527</v>
      </c>
      <c r="V8" s="9">
        <f>+[2]Resumo!AA58</f>
        <v>716202.8112116775</v>
      </c>
      <c r="W8" s="9">
        <f>+[2]Resumo!AB58</f>
        <v>787689.06178622425</v>
      </c>
      <c r="X8" s="9">
        <f>+[2]Resumo!AC58</f>
        <v>731881.78013056738</v>
      </c>
      <c r="Y8" s="9">
        <f>+[2]Resumo!AD58</f>
        <v>730137.29382744641</v>
      </c>
      <c r="Z8" s="9">
        <f>+[2]Resumo!AE58</f>
        <v>728855.02758154133</v>
      </c>
      <c r="AA8" s="9">
        <f>+[2]Resumo!AF58</f>
        <v>762058.19397794292</v>
      </c>
      <c r="AB8" s="9">
        <f>+[2]Resumo!AG58</f>
        <v>733150.69016805058</v>
      </c>
      <c r="AC8" s="9">
        <f>+[2]Resumo!AH58</f>
        <v>733207.36818805058</v>
      </c>
    </row>
    <row r="9" spans="1:29" x14ac:dyDescent="0.25">
      <c r="A9" s="4" t="s">
        <v>12</v>
      </c>
      <c r="B9" s="9">
        <v>598185.92612046946</v>
      </c>
      <c r="C9" s="9">
        <v>776632.96537359036</v>
      </c>
      <c r="D9" s="12">
        <v>579001.13974251761</v>
      </c>
      <c r="E9" s="9">
        <v>674064.92318316852</v>
      </c>
      <c r="F9" s="9">
        <f>+[1]Resumo!K59</f>
        <v>548901.48794823582</v>
      </c>
      <c r="G9" s="9">
        <f>+[1]Resumo!L59</f>
        <v>351727.78008440603</v>
      </c>
      <c r="H9" s="9">
        <f>+[1]Resumo!M59</f>
        <v>425232.69820398727</v>
      </c>
      <c r="I9" s="9">
        <f>+[1]Resumo!N59</f>
        <v>773488.12135314825</v>
      </c>
      <c r="J9" s="9">
        <f>+[1]Resumo!O59</f>
        <v>821369.79402440053</v>
      </c>
      <c r="K9" s="9">
        <f>+[1]Resumo!P59</f>
        <v>855315.53083888604</v>
      </c>
      <c r="L9" s="9">
        <f>+[1]Resumo!Q59</f>
        <v>807469.81605524372</v>
      </c>
      <c r="M9" s="9">
        <f>+[1]Resumo!R59</f>
        <v>881228.48056129715</v>
      </c>
      <c r="N9" s="9">
        <f>+[2]Resumo!S59</f>
        <v>830005.92182708601</v>
      </c>
      <c r="O9" s="9">
        <f>+[2]Resumo!T59</f>
        <v>872934.08707699995</v>
      </c>
      <c r="P9" s="9">
        <f>+[2]Resumo!U59</f>
        <v>837488.76209306996</v>
      </c>
      <c r="Q9" s="9">
        <f>+[2]Resumo!V59</f>
        <v>789777.9068590001</v>
      </c>
      <c r="R9" s="9">
        <f>+[2]Resumo!W59</f>
        <v>712188.71557899995</v>
      </c>
      <c r="S9" s="9">
        <f>+[2]Resumo!X59</f>
        <v>769970.55395846546</v>
      </c>
      <c r="T9" s="9">
        <f>+[2]Resumo!Y59</f>
        <v>731904.76697999542</v>
      </c>
      <c r="U9" s="9">
        <f>+[2]Resumo!Z59</f>
        <v>724182.14660799108</v>
      </c>
      <c r="V9" s="9">
        <f>+[2]Resumo!AA59</f>
        <v>682366.66733554099</v>
      </c>
      <c r="W9" s="9">
        <f>+[2]Resumo!AB59</f>
        <v>746277.51279555145</v>
      </c>
      <c r="X9" s="9">
        <f>+[2]Resumo!AC59</f>
        <v>706632.66302777454</v>
      </c>
      <c r="Y9" s="9">
        <f>+[2]Resumo!AD59</f>
        <v>691892.11541710503</v>
      </c>
      <c r="Z9" s="9">
        <f>+[2]Resumo!AE59</f>
        <v>688914.50541719981</v>
      </c>
      <c r="AA9" s="9">
        <f>+[2]Resumo!AF59</f>
        <v>717579.86198488262</v>
      </c>
      <c r="AB9" s="9">
        <f>+[2]Resumo!AG59</f>
        <v>691011.71862088947</v>
      </c>
      <c r="AC9" s="9">
        <f>+[2]Resumo!AH59</f>
        <v>690674.66941488942</v>
      </c>
    </row>
    <row r="10" spans="1:29" x14ac:dyDescent="0.25">
      <c r="A10" s="4" t="s">
        <v>13</v>
      </c>
      <c r="B10" s="9">
        <v>205581.64580623209</v>
      </c>
      <c r="C10" s="9">
        <v>250312.7268599307</v>
      </c>
      <c r="D10" s="12">
        <v>198820.10894774221</v>
      </c>
      <c r="E10" s="9">
        <v>127072.24482694372</v>
      </c>
      <c r="F10" s="9">
        <f>+[1]Resumo!K73</f>
        <v>104228.21985427958</v>
      </c>
      <c r="G10" s="9">
        <f>+[1]Resumo!L73</f>
        <v>95712.191978408417</v>
      </c>
      <c r="H10" s="9">
        <f>+[1]Resumo!M73</f>
        <v>98968.517098432596</v>
      </c>
      <c r="I10" s="9">
        <f>+[1]Resumo!N73</f>
        <v>57443.245514087328</v>
      </c>
      <c r="J10" s="9">
        <f>+[1]Resumo!O73</f>
        <v>85522.750644800719</v>
      </c>
      <c r="K10" s="9">
        <f>+[1]Resumo!P73</f>
        <v>45696.492980393094</v>
      </c>
      <c r="L10" s="9">
        <f>+[1]Resumo!Q73</f>
        <v>58611.791761970147</v>
      </c>
      <c r="M10" s="9">
        <f>+[1]Resumo!R73</f>
        <v>59840.757863071703</v>
      </c>
      <c r="N10" s="9">
        <f>+[2]Resumo!S73</f>
        <v>57982.385807803163</v>
      </c>
      <c r="O10" s="9">
        <f>+[2]Resumo!T73</f>
        <v>55065.885936884166</v>
      </c>
      <c r="P10" s="9">
        <f>+[2]Resumo!U73</f>
        <v>58338.594848444423</v>
      </c>
      <c r="Q10" s="9">
        <f>+[2]Resumo!V73</f>
        <v>52863.913813583022</v>
      </c>
      <c r="R10" s="9">
        <f>+[2]Resumo!W73</f>
        <v>48526.674428832681</v>
      </c>
      <c r="S10" s="9">
        <f>+[2]Resumo!X73</f>
        <v>51122.750518394634</v>
      </c>
      <c r="T10" s="9">
        <f>+[2]Resumo!Y73</f>
        <v>49599.293138733454</v>
      </c>
      <c r="U10" s="9">
        <f>+[2]Resumo!Z73</f>
        <v>50488.011405804231</v>
      </c>
      <c r="V10" s="9">
        <f>+[2]Resumo!AA73</f>
        <v>33836.143876136528</v>
      </c>
      <c r="W10" s="9">
        <f>+[2]Resumo!AB73</f>
        <v>41411.548990672782</v>
      </c>
      <c r="X10" s="9">
        <f>+[2]Resumo!AC73</f>
        <v>25249.117102792912</v>
      </c>
      <c r="Y10" s="9">
        <f>+[2]Resumo!AD73</f>
        <v>38245.178410341185</v>
      </c>
      <c r="Z10" s="9">
        <f>+[2]Resumo!AE73</f>
        <v>39940.522164341426</v>
      </c>
      <c r="AA10" s="9">
        <f>+[2]Resumo!AF73</f>
        <v>41545.554986060291</v>
      </c>
      <c r="AB10" s="9">
        <f>+[2]Resumo!AG73</f>
        <v>37645.695293161123</v>
      </c>
      <c r="AC10" s="9">
        <f>+[2]Resumo!AH73</f>
        <v>36849.892813161117</v>
      </c>
    </row>
    <row r="11" spans="1:29" x14ac:dyDescent="0.25">
      <c r="A11" s="4" t="s">
        <v>15</v>
      </c>
      <c r="B11" s="9">
        <v>2030939.9593942161</v>
      </c>
      <c r="C11" s="9">
        <v>3864982.2886549383</v>
      </c>
      <c r="D11" s="12">
        <v>3579672.6844596462</v>
      </c>
      <c r="E11" s="9">
        <v>3753203.5170258544</v>
      </c>
      <c r="F11" s="9">
        <f>+[1]Resumo!K100</f>
        <v>3690595.2967490298</v>
      </c>
      <c r="G11" s="9">
        <f>+[1]Resumo!L100</f>
        <v>3672879.2037669397</v>
      </c>
      <c r="H11" s="9">
        <f>+[1]Resumo!M100</f>
        <v>3616103.9541266565</v>
      </c>
      <c r="I11" s="9">
        <f>+[1]Resumo!N100</f>
        <v>3261556.768066213</v>
      </c>
      <c r="J11" s="9">
        <f>+[1]Resumo!O100</f>
        <v>3261484.9469817639</v>
      </c>
      <c r="K11" s="9">
        <f>+[1]Resumo!P100</f>
        <v>2617973.2805132046</v>
      </c>
      <c r="L11" s="9">
        <f>+[1]Resumo!Q100</f>
        <v>2878185.4613558878</v>
      </c>
      <c r="M11" s="9">
        <f>+[1]Resumo!R100</f>
        <v>2876644.5267066122</v>
      </c>
      <c r="N11" s="9">
        <f>+[2]Resumo!S100</f>
        <v>2667239.1168649634</v>
      </c>
      <c r="O11" s="9">
        <f>+[2]Resumo!T100</f>
        <v>2656768.8110453915</v>
      </c>
      <c r="P11" s="9">
        <f>+[2]Resumo!U100</f>
        <v>2804862.749284246</v>
      </c>
      <c r="Q11" s="9">
        <f>+[2]Resumo!V100</f>
        <v>2702311.8623020304</v>
      </c>
      <c r="R11" s="9">
        <f>+[2]Resumo!W100</f>
        <v>2447443.3766764076</v>
      </c>
      <c r="S11" s="9">
        <f>+[2]Resumo!X100</f>
        <v>2836355.7658145586</v>
      </c>
      <c r="T11" s="9">
        <f>+[2]Resumo!Y100</f>
        <v>2480368.4123115679</v>
      </c>
      <c r="U11" s="9">
        <f>+[2]Resumo!Z100</f>
        <v>2559762.8855615645</v>
      </c>
      <c r="V11" s="9">
        <f>+[2]Resumo!AA100</f>
        <v>2510295.7300943183</v>
      </c>
      <c r="W11" s="9">
        <f>+[2]Resumo!AB100</f>
        <v>2535361.3643399444</v>
      </c>
      <c r="X11" s="9">
        <f>+[2]Resumo!AC100</f>
        <v>2441574.8127975655</v>
      </c>
      <c r="Y11" s="9">
        <f>+[2]Resumo!AD100</f>
        <v>2460571.4313930343</v>
      </c>
      <c r="Z11" s="9">
        <f>+[2]Resumo!AE100</f>
        <v>2510325.9453865332</v>
      </c>
      <c r="AA11" s="9">
        <f>+[2]Resumo!AF100</f>
        <v>2570460.7260486046</v>
      </c>
      <c r="AB11" s="9">
        <f>+[2]Resumo!AG100</f>
        <v>2431129.0433068783</v>
      </c>
      <c r="AC11" s="9">
        <f>+[2]Resumo!AH100</f>
        <v>2352483.8039505393</v>
      </c>
    </row>
    <row r="12" spans="1:29" x14ac:dyDescent="0.25">
      <c r="A12" s="5" t="s">
        <v>41</v>
      </c>
      <c r="B12" s="10">
        <v>0.42368008215793052</v>
      </c>
      <c r="C12" s="10">
        <v>0.23429040079054606</v>
      </c>
      <c r="D12" s="13">
        <v>0.2376052119636152</v>
      </c>
      <c r="E12" s="10">
        <v>0.22639959012451488</v>
      </c>
      <c r="F12" s="10">
        <f>+[1]Resumo!K104</f>
        <v>0.24131391309707914</v>
      </c>
      <c r="G12" s="10">
        <f>+[1]Resumo!L104</f>
        <v>0.24020090195258834</v>
      </c>
      <c r="H12" s="10">
        <f>+[1]Resumo!M104</f>
        <v>0.23856770083569995</v>
      </c>
      <c r="I12" s="10">
        <f>+[1]Resumo!N104</f>
        <v>0.25476526271222849</v>
      </c>
      <c r="J12" s="10">
        <f>+[1]Resumo!O104</f>
        <v>0.2780612387950635</v>
      </c>
      <c r="K12" s="10">
        <f>+[1]Resumo!P104</f>
        <v>0.34416394946653256</v>
      </c>
      <c r="L12" s="10">
        <f>+[1]Resumo!Q104</f>
        <v>0.30091236977106073</v>
      </c>
      <c r="M12" s="10">
        <f>+[1]Resumo!R104</f>
        <v>0.32714130289214849</v>
      </c>
      <c r="N12" s="10">
        <f>+[2]Resumo!S104</f>
        <v>0.33292414692786088</v>
      </c>
      <c r="O12" s="10">
        <f>+[2]Resumo!T104</f>
        <v>0.34929647214908871</v>
      </c>
      <c r="P12" s="10">
        <f>+[2]Resumo!U104</f>
        <v>0.31938366936853313</v>
      </c>
      <c r="Q12" s="10">
        <f>+[2]Resumo!V104</f>
        <v>0.31182256660589797</v>
      </c>
      <c r="R12" s="10">
        <f>+[2]Resumo!W104</f>
        <v>0.31082042479808991</v>
      </c>
      <c r="S12" s="10">
        <f>+[2]Resumo!X104</f>
        <v>0.28948882730902925</v>
      </c>
      <c r="T12" s="10">
        <f>+[2]Resumo!Y104</f>
        <v>0.31507579932063789</v>
      </c>
      <c r="U12" s="10">
        <f>+[2]Resumo!Z104</f>
        <v>0.30263356125028235</v>
      </c>
      <c r="V12" s="10">
        <f>+[2]Resumo!AA104</f>
        <v>0.28530615043701163</v>
      </c>
      <c r="W12" s="10">
        <f>+[2]Resumo!AB104</f>
        <v>0.310681180546936</v>
      </c>
      <c r="X12" s="10">
        <f>+[2]Resumo!AC104</f>
        <v>0.29975808084781747</v>
      </c>
      <c r="Y12" s="10">
        <f>+[2]Resumo!AD104</f>
        <v>0.29673484968249209</v>
      </c>
      <c r="Z12" s="10">
        <f>+[2]Resumo!AE104</f>
        <v>0.29034278553389775</v>
      </c>
      <c r="AA12" s="10">
        <f>+[2]Resumo!AF104</f>
        <v>0.29646755006033626</v>
      </c>
      <c r="AB12" s="10">
        <f>+[2]Resumo!AG104</f>
        <v>0.30156798635863524</v>
      </c>
      <c r="AC12" s="10">
        <f>+[2]Resumo!AH104</f>
        <v>0.31167371565184476</v>
      </c>
    </row>
    <row r="13" spans="1:29" x14ac:dyDescent="0.25">
      <c r="A13" s="4" t="s">
        <v>16</v>
      </c>
      <c r="B13" s="10">
        <v>0.29453648954688694</v>
      </c>
      <c r="C13" s="10">
        <v>0.20094088597851459</v>
      </c>
      <c r="D13" s="13">
        <v>0.16174695028853403</v>
      </c>
      <c r="E13" s="10">
        <v>0.17959722144705778</v>
      </c>
      <c r="F13" s="10">
        <f>+[1]Resumo!K105</f>
        <v>0.14872979663518024</v>
      </c>
      <c r="G13" s="10">
        <f>+[1]Resumo!L105</f>
        <v>9.5763503390928484E-2</v>
      </c>
      <c r="H13" s="10">
        <f>+[1]Resumo!M105</f>
        <v>0.11759415757910294</v>
      </c>
      <c r="I13" s="10">
        <f>+[1]Resumo!N105</f>
        <v>0.23715304572538584</v>
      </c>
      <c r="J13" s="10">
        <f>+[1]Resumo!O105</f>
        <v>0.25183921047512753</v>
      </c>
      <c r="K13" s="10">
        <f>+[1]Resumo!P105</f>
        <v>0.32670903756176511</v>
      </c>
      <c r="L13" s="10">
        <f>+[1]Resumo!Q105</f>
        <v>0.28054822279411135</v>
      </c>
      <c r="M13" s="10">
        <f>+[1]Resumo!R105</f>
        <v>0.30633902534012097</v>
      </c>
      <c r="N13" s="10">
        <f>+[2]Resumo!S105</f>
        <v>0.31118541887712853</v>
      </c>
      <c r="O13" s="10">
        <f>+[2]Resumo!T105</f>
        <v>0.32856983394558742</v>
      </c>
      <c r="P13" s="10">
        <f>+[2]Resumo!U105</f>
        <v>0.29858457862395693</v>
      </c>
      <c r="Q13" s="10">
        <f>+[2]Resumo!V105</f>
        <v>0.29226008954651461</v>
      </c>
      <c r="R13" s="10">
        <f>+[2]Resumo!W105</f>
        <v>0.29099292852533398</v>
      </c>
      <c r="S13" s="10">
        <f>+[2]Resumo!X105</f>
        <v>0.2714647306373224</v>
      </c>
      <c r="T13" s="10">
        <f>+[2]Resumo!Y105</f>
        <v>0.29507905492873943</v>
      </c>
      <c r="U13" s="10">
        <f>+[2]Resumo!Z105</f>
        <v>0.2829098549294416</v>
      </c>
      <c r="V13" s="10">
        <f>+[2]Resumo!AA105</f>
        <v>0.2718272031279369</v>
      </c>
      <c r="W13" s="10">
        <f>+[2]Resumo!AB105</f>
        <v>0.29434759213893646</v>
      </c>
      <c r="X13" s="10">
        <f>+[2]Resumo!AC105</f>
        <v>0.28941675648190041</v>
      </c>
      <c r="Y13" s="10">
        <f>+[2]Resumo!AD105</f>
        <v>0.28119163971004713</v>
      </c>
      <c r="Z13" s="10">
        <f>+[2]Resumo!AE105</f>
        <v>0.27443229301887434</v>
      </c>
      <c r="AA13" s="10">
        <f>+[2]Resumo!AF105</f>
        <v>0.27916390813251973</v>
      </c>
      <c r="AB13" s="10">
        <f>+[2]Resumo!AG105</f>
        <v>0.28423489922236267</v>
      </c>
      <c r="AC13" s="10">
        <f>+[2]Resumo!AH105</f>
        <v>0.29359380424002729</v>
      </c>
    </row>
    <row r="14" spans="1:29" x14ac:dyDescent="0.25">
      <c r="A14" s="4" t="s">
        <v>17</v>
      </c>
      <c r="B14" s="10">
        <v>0.69518606597393884</v>
      </c>
      <c r="C14" s="10">
        <v>0.85765735728180481</v>
      </c>
      <c r="D14" s="13">
        <f>+D9/D8</f>
        <v>0.68073822519222593</v>
      </c>
      <c r="E14" s="10">
        <v>0.79328932894501503</v>
      </c>
      <c r="F14" s="10">
        <f>+F9/F8</f>
        <v>0.6163332844192333</v>
      </c>
      <c r="G14" s="10">
        <f t="shared" ref="G14:L14" si="0">+G9/G8</f>
        <v>0.39868086511111689</v>
      </c>
      <c r="H14" s="10">
        <f t="shared" si="0"/>
        <v>0.49291734449873947</v>
      </c>
      <c r="I14" s="10">
        <f t="shared" si="0"/>
        <v>0.93086884452243146</v>
      </c>
      <c r="J14" s="10">
        <f t="shared" si="0"/>
        <v>0.90569693052665223</v>
      </c>
      <c r="K14" s="10">
        <f t="shared" si="0"/>
        <v>0.94928314853480955</v>
      </c>
      <c r="L14" s="10">
        <f t="shared" si="0"/>
        <v>0.9323253245041313</v>
      </c>
      <c r="M14" s="10">
        <f t="shared" ref="M14" si="1">+M9/M8</f>
        <v>0.93641194991851695</v>
      </c>
      <c r="N14" s="10">
        <f t="shared" ref="N14" si="2">+N9/N8</f>
        <v>0.93470366072472721</v>
      </c>
      <c r="O14" s="10">
        <f t="shared" ref="O14:P14" si="3">+O9/O8</f>
        <v>0.94066175911832672</v>
      </c>
      <c r="P14" s="10">
        <f t="shared" si="3"/>
        <v>0.93487741315735107</v>
      </c>
      <c r="Q14" s="10">
        <f t="shared" ref="Q14:R14" si="4">+Q9/Q8</f>
        <v>0.93726407529668077</v>
      </c>
      <c r="R14" s="10">
        <f t="shared" si="4"/>
        <v>0.93620915908072655</v>
      </c>
      <c r="S14" s="10">
        <f t="shared" ref="S14:T14" si="5">+S9/S8</f>
        <v>0.93773819584247342</v>
      </c>
      <c r="T14" s="10">
        <f t="shared" si="5"/>
        <v>0.93653354388050392</v>
      </c>
      <c r="U14" s="10">
        <f t="shared" ref="U14" si="6">+U9/U8</f>
        <v>0.93482644079739408</v>
      </c>
      <c r="V14" s="10">
        <f t="shared" ref="V14:W14" si="7">+V9/V8</f>
        <v>0.95275619790029553</v>
      </c>
      <c r="W14" s="10">
        <f t="shared" si="7"/>
        <v>0.94742652780176384</v>
      </c>
      <c r="X14" s="10">
        <f t="shared" ref="X14" si="8">+X9/X8</f>
        <v>0.96550109896397696</v>
      </c>
      <c r="Y14" s="10">
        <f t="shared" ref="Y14:Z14" si="9">+Y9/Y8</f>
        <v>0.94761919609686462</v>
      </c>
      <c r="Z14" s="10">
        <f t="shared" si="9"/>
        <v>0.94520100616322755</v>
      </c>
      <c r="AA14" s="10">
        <f t="shared" ref="AA14:AB14" si="10">+AA9/AA8</f>
        <v>0.94163394299209169</v>
      </c>
      <c r="AB14" s="10">
        <f t="shared" si="10"/>
        <v>0.9425234510281888</v>
      </c>
      <c r="AC14" s="10">
        <f t="shared" ref="AC14" si="11">+AC9/AC8</f>
        <v>0.94199090104853866</v>
      </c>
    </row>
    <row r="15" spans="1:29" x14ac:dyDescent="0.25">
      <c r="A15" s="4" t="s">
        <v>24</v>
      </c>
      <c r="B15" s="10">
        <v>0.21882641963921245</v>
      </c>
      <c r="C15" s="10">
        <v>0.17711497379712277</v>
      </c>
      <c r="D15" s="13">
        <f>+[1]Resumo!$C$59/[1]Resumo!$C$17</f>
        <v>0.14451400744513529</v>
      </c>
      <c r="E15" s="10">
        <v>0.14716327272655558</v>
      </c>
      <c r="F15" s="10">
        <f>+[1]Resumo!K59/[1]Resumo!K17</f>
        <v>0.11413124591529786</v>
      </c>
      <c r="G15" s="10">
        <f>+[1]Resumo!L59/[1]Resumo!L17</f>
        <v>7.5629726576518508E-2</v>
      </c>
      <c r="H15" s="10">
        <f>+[1]Resumo!M59/[1]Resumo!M17</f>
        <v>9.3145361687649225E-2</v>
      </c>
      <c r="I15" s="10">
        <f>+[1]Resumo!N59/[1]Resumo!N17</f>
        <v>0.17392561987621619</v>
      </c>
      <c r="J15" s="10">
        <f>+[1]Resumo!O59/[1]Resumo!O17</f>
        <v>0.1853974020109459</v>
      </c>
      <c r="K15" s="10">
        <f>+[1]Resumo!P59/[1]Resumo!P17</f>
        <v>0.2154088636877792</v>
      </c>
      <c r="L15" s="10">
        <f>+[1]Resumo!Q59/[1]Resumo!Q17</f>
        <v>0.20685189516577854</v>
      </c>
      <c r="M15" s="10">
        <f>+[1]Resumo!R59/[1]Resumo!R17</f>
        <v>0.21904604774566772</v>
      </c>
      <c r="N15" s="10">
        <f>+[2]Resumo!S59/+[2]Resumo!S17</f>
        <v>0.20812187201493804</v>
      </c>
      <c r="O15" s="10">
        <f>+[2]Resumo!T59/+[2]Resumo!T17</f>
        <v>0.21396696554973815</v>
      </c>
      <c r="P15" s="10">
        <f>+[2]Resumo!U59/+[2]Resumo!U17</f>
        <v>0.20356752860443852</v>
      </c>
      <c r="Q15" s="10">
        <f>+[2]Resumo!V59/+[2]Resumo!V17</f>
        <v>0.18520372208439009</v>
      </c>
      <c r="R15" s="10">
        <f>+[2]Resumo!W59/+[2]Resumo!W17</f>
        <v>0.17298855120470261</v>
      </c>
      <c r="S15" s="10">
        <f>+[2]Resumo!X59/+[2]Resumo!X17</f>
        <v>0.18431431221490335</v>
      </c>
      <c r="T15" s="10">
        <f>+[2]Resumo!Y59/+[2]Resumo!Y17</f>
        <v>0.17268618792897517</v>
      </c>
      <c r="U15" s="10">
        <f>+[2]Resumo!Z59/+[2]Resumo!Z17</f>
        <v>0.16818032505718467</v>
      </c>
      <c r="V15" s="10">
        <f>+[2]Resumo!AA59/+[2]Resumo!AA17</f>
        <v>0.15859343814573459</v>
      </c>
      <c r="W15" s="10">
        <f>+[2]Resumo!AB59/+[2]Resumo!AB17</f>
        <v>0.16747165631008859</v>
      </c>
      <c r="X15" s="10">
        <f>+[2]Resumo!AC59/+[2]Resumo!AC17</f>
        <v>0.16050115984690275</v>
      </c>
      <c r="Y15" s="10">
        <f>+[2]Resumo!AD59/+[2]Resumo!AD17</f>
        <v>0.1584295616685466</v>
      </c>
      <c r="Z15" s="10">
        <f>+[2]Resumo!AE59/+[2]Resumo!AE17</f>
        <v>0.15348756825841142</v>
      </c>
      <c r="AA15" s="10">
        <f>+[2]Resumo!AF59/+[2]Resumo!AF17</f>
        <v>0.15673739536359099</v>
      </c>
      <c r="AB15" s="10">
        <f>+[2]Resumo!AG59/+[2]Resumo!AG17</f>
        <v>0.15314011750836354</v>
      </c>
      <c r="AC15" s="10">
        <f>+[2]Resumo!AH59/+[2]Resumo!AH17</f>
        <v>0.15175253058969887</v>
      </c>
    </row>
    <row r="16" spans="1:29" x14ac:dyDescent="0.25">
      <c r="A16" s="25" t="s">
        <v>1</v>
      </c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x14ac:dyDescent="0.25">
      <c r="A17" s="5" t="s">
        <v>42</v>
      </c>
      <c r="B17" s="9">
        <v>1626559.5218846917</v>
      </c>
      <c r="C17" s="9">
        <v>1704832.1131806537</v>
      </c>
      <c r="D17" s="12">
        <v>1559862.1860680794</v>
      </c>
      <c r="E17" s="9">
        <v>1511713.8643871704</v>
      </c>
      <c r="F17" s="9">
        <f>+[1]Resumo!K8</f>
        <v>1473291.1501576246</v>
      </c>
      <c r="G17" s="9">
        <f>+[1]Resumo!L8</f>
        <v>1390515.9763514807</v>
      </c>
      <c r="H17" s="9">
        <f>+[1]Resumo!M8</f>
        <v>1326351.9166615931</v>
      </c>
      <c r="I17" s="9">
        <f>+[1]Resumo!N8</f>
        <v>1214980.8857993588</v>
      </c>
      <c r="J17" s="9">
        <f>+[1]Resumo!O8</f>
        <v>1274798.7773910854</v>
      </c>
      <c r="K17" s="9">
        <f>+[1]Resumo!P8</f>
        <v>1170422.2668343293</v>
      </c>
      <c r="L17" s="9">
        <f>+[1]Resumo!Q8</f>
        <v>1249901.6098675691</v>
      </c>
      <c r="M17" s="9">
        <f>+[2]Resumo!$R$8</f>
        <v>1287059.0467892073</v>
      </c>
      <c r="N17" s="9">
        <f>+[2]Resumo!$S$8</f>
        <v>1266606.4976780775</v>
      </c>
      <c r="O17" s="9">
        <f>+[2]Resumo!T8</f>
        <v>1213401.2438249588</v>
      </c>
      <c r="P17" s="9">
        <f>+[2]Resumo!U8</f>
        <v>1396089.714176575</v>
      </c>
      <c r="Q17" s="9">
        <f>+[2]Resumo!V8</f>
        <v>1428876.5689121804</v>
      </c>
      <c r="R17" s="9">
        <f>+[2]Resumo!W8</f>
        <v>1342259.0338688132</v>
      </c>
      <c r="S17" s="9">
        <f>+[2]Resumo!X8</f>
        <v>1339111.7113243984</v>
      </c>
      <c r="T17" s="9">
        <f>+[2]Resumo!Y8</f>
        <v>1353947.7968226299</v>
      </c>
      <c r="U17" s="9">
        <f>+[2]Resumo!Z8</f>
        <v>1370593.5518058164</v>
      </c>
      <c r="V17" s="9">
        <f>+[2]Resumo!AA8</f>
        <v>1378420.496230124</v>
      </c>
      <c r="W17" s="9">
        <f>+[2]Resumo!AB8</f>
        <v>1367364.4831161371</v>
      </c>
      <c r="X17" s="9">
        <f>+[2]Resumo!AC8</f>
        <v>1325999.6413627015</v>
      </c>
      <c r="Y17" s="9">
        <f>+[2]Resumo!AD8</f>
        <v>1299898.7669787593</v>
      </c>
      <c r="Z17" s="9">
        <f>+[2]Resumo!AE8</f>
        <v>1314045.9294935621</v>
      </c>
      <c r="AA17" s="9">
        <f>+[2]Resumo!AF8</f>
        <v>1230224.181972851</v>
      </c>
      <c r="AB17" s="9">
        <f>+[2]Resumo!AG8</f>
        <v>1193853.4939068009</v>
      </c>
      <c r="AC17" s="9">
        <f>+[2]Resumo!AH8</f>
        <v>1157303.1208747765</v>
      </c>
    </row>
    <row r="18" spans="1:29" x14ac:dyDescent="0.25">
      <c r="A18" s="4" t="s">
        <v>18</v>
      </c>
      <c r="B18" s="9">
        <v>277888.37816870975</v>
      </c>
      <c r="C18" s="9">
        <v>269297.64756996802</v>
      </c>
      <c r="D18" s="12">
        <v>310155.25905420189</v>
      </c>
      <c r="E18" s="9">
        <v>329092.54892099358</v>
      </c>
      <c r="F18" s="9">
        <f>+[1]Resumo!K11</f>
        <v>570451.8375778998</v>
      </c>
      <c r="G18" s="9">
        <f>+[1]Resumo!L11</f>
        <v>625241.639000347</v>
      </c>
      <c r="H18" s="9">
        <f>+[1]Resumo!M11</f>
        <v>678257.70439292118</v>
      </c>
      <c r="I18" s="9">
        <f>+[1]Resumo!N11</f>
        <v>434823.47537648509</v>
      </c>
      <c r="J18" s="9">
        <f>+[1]Resumo!O11</f>
        <v>437688.90935827862</v>
      </c>
      <c r="K18" s="9">
        <f>+[1]Resumo!P11</f>
        <v>431490.79658711323</v>
      </c>
      <c r="L18" s="9">
        <f>+[1]Resumo!Q11</f>
        <v>415328.67102248123</v>
      </c>
      <c r="M18" s="9">
        <f>+[2]Resumo!$R$11</f>
        <v>390833.97073933366</v>
      </c>
      <c r="N18" s="9">
        <f>+[2]Resumo!$S$11</f>
        <v>400678.89205773576</v>
      </c>
      <c r="O18" s="9">
        <f>+[2]Resumo!T11</f>
        <v>395647.23090062977</v>
      </c>
      <c r="P18" s="9">
        <f>+[2]Resumo!U11</f>
        <v>386718.40417263686</v>
      </c>
      <c r="Q18" s="9">
        <f>+[2]Resumo!V11</f>
        <v>305099.26274340478</v>
      </c>
      <c r="R18" s="9">
        <f>+[2]Resumo!W11</f>
        <v>419720.58057323773</v>
      </c>
      <c r="S18" s="9">
        <f>+[2]Resumo!X11</f>
        <v>426819.39180428663</v>
      </c>
      <c r="T18" s="9">
        <f>+[2]Resumo!Y11</f>
        <v>424104.32226495817</v>
      </c>
      <c r="U18" s="9">
        <f>+[2]Resumo!Z11</f>
        <v>411365.52904361236</v>
      </c>
      <c r="V18" s="9">
        <f>+[2]Resumo!AA11</f>
        <v>478426.87484785437</v>
      </c>
      <c r="W18" s="9">
        <f>+[2]Resumo!AB11</f>
        <v>469224.4081637286</v>
      </c>
      <c r="X18" s="9">
        <f>+[2]Resumo!AC11</f>
        <v>488004.94637212815</v>
      </c>
      <c r="Y18" s="9">
        <f>+[2]Resumo!AD11</f>
        <v>598473.36119188007</v>
      </c>
      <c r="Z18" s="9">
        <f>+[2]Resumo!AE11</f>
        <v>514746.72219986096</v>
      </c>
      <c r="AA18" s="9">
        <f>+[2]Resumo!AF11</f>
        <v>489693.15421121329</v>
      </c>
      <c r="AB18" s="9">
        <f>+[2]Resumo!AG11</f>
        <v>533980.94837376487</v>
      </c>
      <c r="AC18" s="9">
        <f>+[2]Resumo!AH11</f>
        <v>475389.96503741393</v>
      </c>
    </row>
    <row r="19" spans="1:29" x14ac:dyDescent="0.25">
      <c r="A19" s="5" t="s">
        <v>43</v>
      </c>
      <c r="B19" s="9">
        <v>156454.21283668643</v>
      </c>
      <c r="C19" s="9">
        <v>164548.255246574</v>
      </c>
      <c r="D19" s="12">
        <v>254851.34174148884</v>
      </c>
      <c r="E19" s="9">
        <v>223647.77335283635</v>
      </c>
      <c r="F19" s="9">
        <f>+[1]Resumo!K57</f>
        <v>444605.31036744826</v>
      </c>
      <c r="G19" s="9">
        <f>+[1]Resumo!L57</f>
        <v>524344.54832783563</v>
      </c>
      <c r="H19" s="9">
        <f>+[1]Resumo!M57</f>
        <v>566407.67579524859</v>
      </c>
      <c r="I19" s="9">
        <f>+[1]Resumo!N57</f>
        <v>321706.22242675838</v>
      </c>
      <c r="J19" s="9">
        <f>+[1]Resumo!O57</f>
        <v>347344.85677850683</v>
      </c>
      <c r="K19" s="9">
        <f>+[1]Resumo!P57</f>
        <v>359393.86554881878</v>
      </c>
      <c r="L19" s="9">
        <f>+[1]Resumo!Q57</f>
        <v>350374.26508059422</v>
      </c>
      <c r="M19" s="9">
        <f>+[2]Resumo!$R$57</f>
        <v>353296.54560881574</v>
      </c>
      <c r="N19" s="9">
        <f>+[2]Resumo!$S$57</f>
        <v>351702.22425051866</v>
      </c>
      <c r="O19" s="9">
        <f>+[2]Resumo!T57</f>
        <v>352154.47370934946</v>
      </c>
      <c r="P19" s="9">
        <f>+[2]Resumo!U57</f>
        <v>367082.69742288976</v>
      </c>
      <c r="Q19" s="9">
        <f>+[2]Resumo!V57</f>
        <v>283222.35237875092</v>
      </c>
      <c r="R19" s="9">
        <f>+[2]Resumo!W57</f>
        <v>362621.46212486248</v>
      </c>
      <c r="S19" s="9">
        <f>+[2]Resumo!X57</f>
        <v>373878.76120013668</v>
      </c>
      <c r="T19" s="9">
        <f>+[2]Resumo!Y57</f>
        <v>385392.83229439688</v>
      </c>
      <c r="U19" s="9">
        <f>+[2]Resumo!Z57</f>
        <v>377295.95103287901</v>
      </c>
      <c r="V19" s="9">
        <f>+[2]Resumo!AA57</f>
        <v>419138.32742990169</v>
      </c>
      <c r="W19" s="9">
        <f>+[2]Resumo!AB57</f>
        <v>413844.81164799759</v>
      </c>
      <c r="X19" s="9">
        <f>+[2]Resumo!AC57</f>
        <v>427159.09360154212</v>
      </c>
      <c r="Y19" s="9">
        <f>+[2]Resumo!AD57</f>
        <v>456361.36141139746</v>
      </c>
      <c r="Z19" s="9">
        <f>+[2]Resumo!AE57</f>
        <v>430956.84591543605</v>
      </c>
      <c r="AA19" s="9">
        <f>+[2]Resumo!AF57</f>
        <v>413659.25660045026</v>
      </c>
      <c r="AB19" s="9">
        <f>+[2]Resumo!AG57</f>
        <v>433652.64110730111</v>
      </c>
      <c r="AC19" s="9">
        <f>+[2]Resumo!AH57</f>
        <v>421584.92178197327</v>
      </c>
    </row>
    <row r="20" spans="1:29" x14ac:dyDescent="0.25">
      <c r="A20" s="4" t="s">
        <v>20</v>
      </c>
      <c r="B20" s="10">
        <v>0.19833441658130868</v>
      </c>
      <c r="C20" s="10">
        <v>0.23792070356493736</v>
      </c>
      <c r="D20" s="13">
        <v>0.16860186710933805</v>
      </c>
      <c r="E20" s="10">
        <v>0.19072456123522083</v>
      </c>
      <c r="F20" s="10">
        <f>+[1]Resumo!K90</f>
        <v>0.29814291708263124</v>
      </c>
      <c r="G20" s="10">
        <f>+[1]Resumo!L90</f>
        <v>0.32720274543525907</v>
      </c>
      <c r="H20" s="10">
        <f>+[1]Resumo!M90</f>
        <v>0.35923836875254056</v>
      </c>
      <c r="I20" s="10">
        <f>+[1]Resumo!N90</f>
        <v>0.28380509911221147</v>
      </c>
      <c r="J20" s="10">
        <f>+[1]Resumo!O90</f>
        <v>0.27080781469810317</v>
      </c>
      <c r="K20" s="10">
        <f>+[1]Resumo!P90</f>
        <v>0.28303714534646573</v>
      </c>
      <c r="L20" s="10">
        <f>+[1]Resumo!Q90</f>
        <v>0.26018962315139693</v>
      </c>
      <c r="M20" s="10">
        <f>+[2]Resumo!R90</f>
        <v>0.23936767499263023</v>
      </c>
      <c r="N20" s="10">
        <f>+[2]Resumo!S90</f>
        <v>0.24851341597099291</v>
      </c>
      <c r="O20" s="10">
        <f>+[2]Resumo!T90</f>
        <v>0.2536829531058446</v>
      </c>
      <c r="P20" s="10">
        <f>+[2]Resumo!U90</f>
        <v>0.22002816578628409</v>
      </c>
      <c r="Q20" s="10">
        <f>+[2]Resumo!V90</f>
        <v>0.17876892341714487</v>
      </c>
      <c r="R20" s="10">
        <f>+[2]Resumo!W90</f>
        <v>0.24563467863940888</v>
      </c>
      <c r="S20" s="10">
        <f>+[2]Resumo!X90</f>
        <v>0.24879731907051134</v>
      </c>
      <c r="T20" s="10">
        <f>+[2]Resumo!Y90</f>
        <v>0.24473278256121578</v>
      </c>
      <c r="U20" s="10">
        <f>+[2]Resumo!Z90</f>
        <v>0.23629100938004635</v>
      </c>
      <c r="V20" s="10">
        <f>+[2]Resumo!AA90</f>
        <v>0.26723263192463786</v>
      </c>
      <c r="W20" s="10">
        <f>+[2]Resumo!AB90</f>
        <v>0.26459405589492452</v>
      </c>
      <c r="X20" s="10">
        <f>+[2]Resumo!AC90</f>
        <v>0.27970611061657225</v>
      </c>
      <c r="Y20" s="10">
        <f>+[2]Resumo!AD90</f>
        <v>0.34247025491946448</v>
      </c>
      <c r="Z20" s="10">
        <f>+[2]Resumo!AE90</f>
        <v>0.29618301559260946</v>
      </c>
      <c r="AA20" s="10">
        <f>+[2]Resumo!AF90</f>
        <v>0.29919589530336704</v>
      </c>
      <c r="AB20" s="10">
        <f>+[2]Resumo!AG90</f>
        <v>0.32930917214877381</v>
      </c>
      <c r="AC20" s="10">
        <f>+[2]Resumo!AH90</f>
        <v>0.30221231719439551</v>
      </c>
    </row>
    <row r="21" spans="1:29" x14ac:dyDescent="0.25">
      <c r="A21" s="4" t="s">
        <v>19</v>
      </c>
      <c r="B21" s="11">
        <v>0.56301099696116474</v>
      </c>
      <c r="C21" s="11">
        <v>0.61102745134014447</v>
      </c>
      <c r="D21" s="14">
        <v>0.82168957095437078</v>
      </c>
      <c r="E21" s="11">
        <v>0.67958929512721444</v>
      </c>
      <c r="F21" s="11">
        <f>+[1]Resumo!K92</f>
        <v>0.77939149474075242</v>
      </c>
      <c r="G21" s="11">
        <f>+[1]Resumo!L92</f>
        <v>0.83862704532310361</v>
      </c>
      <c r="H21" s="11">
        <f>+[1]Resumo!M92</f>
        <v>0.83509213699565021</v>
      </c>
      <c r="I21" s="11">
        <f>+[1]Resumo!N92</f>
        <v>0.73985477014140988</v>
      </c>
      <c r="J21" s="11">
        <f>+[1]Resumo!O92</f>
        <v>0.79358843542042112</v>
      </c>
      <c r="K21" s="11">
        <f>+[1]Resumo!P92</f>
        <v>0.83291200737409266</v>
      </c>
      <c r="L21" s="11">
        <f>+[1]Resumo!Q92</f>
        <v>0.84360721887564771</v>
      </c>
      <c r="M21" s="11">
        <f>+[2]Resumo!R92</f>
        <v>0.90395557208215793</v>
      </c>
      <c r="N21" s="11">
        <f>+[2]Resumo!S92</f>
        <v>0.87776579006772382</v>
      </c>
      <c r="O21" s="11">
        <f>+[2]Resumo!T92</f>
        <v>0.89007187768690865</v>
      </c>
      <c r="P21" s="11">
        <f>+[2]Resumo!U92</f>
        <v>0.94922479370549573</v>
      </c>
      <c r="Q21" s="11">
        <f>+[2]Resumo!V92</f>
        <v>0.92829576129440594</v>
      </c>
      <c r="R21" s="11">
        <f>+[2]Resumo!W92</f>
        <v>0.86395921217303295</v>
      </c>
      <c r="S21" s="11">
        <f>+[2]Resumo!X92</f>
        <v>0.87596479536612692</v>
      </c>
      <c r="T21" s="11">
        <f>+[2]Resumo!Y92</f>
        <v>0.90872177448270286</v>
      </c>
      <c r="U21" s="11">
        <f>+[2]Resumo!Z92</f>
        <v>0.9171793074399256</v>
      </c>
      <c r="V21" s="11">
        <f>+[2]Resumo!AA92</f>
        <v>0.87607605146176792</v>
      </c>
      <c r="W21" s="11">
        <f>+[2]Resumo!AB92</f>
        <v>0.88197630909173175</v>
      </c>
      <c r="X21" s="11">
        <f>+[2]Resumo!AC92</f>
        <v>0.87531713925664179</v>
      </c>
      <c r="Y21" s="11">
        <f>+[2]Resumo!AD92</f>
        <v>0.76254248059184837</v>
      </c>
      <c r="Z21" s="11">
        <f>+[2]Resumo!AE92</f>
        <v>0.83722115620992377</v>
      </c>
      <c r="AA21" s="11">
        <f>+[2]Resumo!AF92</f>
        <v>0.84473154881399815</v>
      </c>
      <c r="AB21" s="11">
        <f>+[2]Resumo!AG92</f>
        <v>0.81211257148403349</v>
      </c>
      <c r="AC21" s="11">
        <f>+[2]Resumo!AH92</f>
        <v>0.88681914383445992</v>
      </c>
    </row>
    <row r="22" spans="1:29" x14ac:dyDescent="0.25">
      <c r="A22" s="4" t="s">
        <v>2</v>
      </c>
      <c r="B22" s="11">
        <f t="shared" ref="B22:M22" si="12">+(B18-B19)/B8</f>
        <v>0.14112558652039708</v>
      </c>
      <c r="C22" s="11">
        <f t="shared" si="12"/>
        <v>0.1156776637130527</v>
      </c>
      <c r="D22" s="14">
        <f t="shared" si="12"/>
        <v>6.502144457673395E-2</v>
      </c>
      <c r="E22" s="11">
        <f t="shared" si="12"/>
        <v>0.12409300913223004</v>
      </c>
      <c r="F22" s="11">
        <f t="shared" si="12"/>
        <v>0.14130660082248972</v>
      </c>
      <c r="G22" s="11">
        <f t="shared" si="12"/>
        <v>0.11436611400685623</v>
      </c>
      <c r="H22" s="11">
        <f t="shared" si="12"/>
        <v>0.12965329174198459</v>
      </c>
      <c r="I22" s="11">
        <f t="shared" si="12"/>
        <v>0.13613308807465002</v>
      </c>
      <c r="J22" s="11">
        <f t="shared" si="12"/>
        <v>9.9619357454003257E-2</v>
      </c>
      <c r="K22" s="11">
        <f t="shared" si="12"/>
        <v>8.0017723551217931E-2</v>
      </c>
      <c r="L22" s="11">
        <f t="shared" si="12"/>
        <v>7.4998020227668424E-2</v>
      </c>
      <c r="M22" s="11">
        <f t="shared" si="12"/>
        <v>3.9888058814213055E-2</v>
      </c>
      <c r="N22" s="11">
        <f t="shared" ref="N22:U22" si="13">+(N18-N19)/N8</f>
        <v>5.515463141363193E-2</v>
      </c>
      <c r="O22" s="11">
        <f t="shared" si="13"/>
        <v>4.6867196612116281E-2</v>
      </c>
      <c r="P22" s="11">
        <f t="shared" si="13"/>
        <v>2.1919074694019474E-2</v>
      </c>
      <c r="Q22" s="11">
        <f t="shared" si="13"/>
        <v>2.5962288872859479E-2</v>
      </c>
      <c r="R22" s="11">
        <f t="shared" si="13"/>
        <v>7.5059765055873709E-2</v>
      </c>
      <c r="S22" s="11">
        <f t="shared" si="13"/>
        <v>6.4475779202559452E-2</v>
      </c>
      <c r="T22" s="11">
        <f t="shared" si="13"/>
        <v>4.9534598661816434E-2</v>
      </c>
      <c r="U22" s="11">
        <f t="shared" si="13"/>
        <v>4.3979463592718704E-2</v>
      </c>
      <c r="V22" s="11">
        <f t="shared" ref="V22:W22" si="14">+(V18-V19)/V8</f>
        <v>8.2781785396301155E-2</v>
      </c>
      <c r="W22" s="11">
        <f t="shared" si="14"/>
        <v>7.0306418106337518E-2</v>
      </c>
      <c r="X22" s="11">
        <f t="shared" ref="X22" si="15">+(X18-X19)/X8</f>
        <v>8.3136176391399114E-2</v>
      </c>
      <c r="Y22" s="11">
        <f t="shared" ref="Y22:Z22" si="16">+(Y18-Y19)/Y8</f>
        <v>0.19463736612537422</v>
      </c>
      <c r="Z22" s="11">
        <f t="shared" si="16"/>
        <v>0.11496096358483422</v>
      </c>
      <c r="AA22" s="11">
        <f t="shared" ref="AA22:AB22" si="17">+(AA18-AA19)/AA8</f>
        <v>9.9774398086143745E-2</v>
      </c>
      <c r="AB22" s="11">
        <f t="shared" si="17"/>
        <v>0.1368454106528452</v>
      </c>
      <c r="AC22" s="11">
        <f t="shared" ref="AC22" si="18">+(AC18-AC19)/AC8</f>
        <v>7.3383118596321739E-2</v>
      </c>
    </row>
    <row r="23" spans="1:29" x14ac:dyDescent="0.25">
      <c r="A23" s="6" t="s">
        <v>33</v>
      </c>
      <c r="B23" s="11"/>
      <c r="C23" s="11"/>
      <c r="D23" s="14">
        <f>+[1]Resumo!$C$91</f>
        <v>0.26036075782174539</v>
      </c>
      <c r="E23" s="11">
        <f>+[1]Resumo!$G$91</f>
        <v>0.27998496273669304</v>
      </c>
      <c r="F23" s="11">
        <f>+[1]Resumo!K91</f>
        <v>0.38948306529884646</v>
      </c>
      <c r="G23" s="11">
        <f>+[1]Resumo!L91</f>
        <v>0.43503533723373239</v>
      </c>
      <c r="H23" s="11">
        <f>+[1]Resumo!M91</f>
        <v>0.49479829326643998</v>
      </c>
      <c r="I23" s="11">
        <f>+[1]Resumo!N91</f>
        <v>0.40263191858963754</v>
      </c>
      <c r="J23" s="11">
        <f>+[1]Resumo!O91</f>
        <v>0.3093155006178141</v>
      </c>
      <c r="K23" s="11">
        <f>+[1]Resumo!P91</f>
        <v>0.32207083655250773</v>
      </c>
      <c r="L23" s="11">
        <f>+[1]Resumo!Q91</f>
        <v>0.33324112768840836</v>
      </c>
      <c r="M23" s="11">
        <f>+[2]Resumo!R91</f>
        <v>0.25825192326507723</v>
      </c>
      <c r="N23" s="11">
        <f>+[2]Resumo!S91</f>
        <v>0.32670531675720615</v>
      </c>
      <c r="O23" s="11">
        <f>+[2]Resumo!T91</f>
        <v>0.28584254214052995</v>
      </c>
      <c r="P23" s="11">
        <f>+[2]Resumo!U91</f>
        <v>0.29189357425393042</v>
      </c>
      <c r="Q23" s="11">
        <f>+[2]Resumo!V91</f>
        <v>0.25110653180286829</v>
      </c>
      <c r="R23" s="11">
        <v>0.25110653180286829</v>
      </c>
      <c r="S23" s="11">
        <v>0.26463946350040513</v>
      </c>
      <c r="T23" s="11">
        <v>0.26879072438539708</v>
      </c>
      <c r="U23" s="11">
        <v>0.26452546542652933</v>
      </c>
      <c r="V23" s="11">
        <v>0.25494418774855937</v>
      </c>
      <c r="W23" s="11">
        <v>0.27963759883571948</v>
      </c>
      <c r="X23" s="11">
        <v>0.28290593997759367</v>
      </c>
      <c r="Y23" s="11">
        <f>+[2]Resumo!AD91</f>
        <v>0.36900303206738783</v>
      </c>
      <c r="Z23" s="11">
        <f>+[2]Resumo!AE91</f>
        <v>0.32270304602589622</v>
      </c>
      <c r="AA23" s="11">
        <f>+[2]Resumo!AF91</f>
        <v>0.32214874046363851</v>
      </c>
      <c r="AB23" s="11">
        <f>+[2]Resumo!AG91</f>
        <v>0.34947246925787068</v>
      </c>
      <c r="AC23" s="11">
        <f>+[2]Resumo!AH91</f>
        <v>0.32182990877766876</v>
      </c>
    </row>
    <row r="24" spans="1:29" x14ac:dyDescent="0.25">
      <c r="A24" s="5" t="s">
        <v>44</v>
      </c>
      <c r="B24" s="11"/>
      <c r="C24" s="11"/>
      <c r="D24" s="14">
        <f>+[1]Resumo!$C$93</f>
        <v>6.3049203331358786E-2</v>
      </c>
      <c r="E24" s="11">
        <f>+[1]Resumo!$G$93</f>
        <v>8.1579094066684094E-2</v>
      </c>
      <c r="F24" s="11">
        <f>+[1]Resumo!K93</f>
        <v>0.29043382082343239</v>
      </c>
      <c r="G24" s="11">
        <f>+[1]Resumo!L93</f>
        <v>5.7812641236594207E-2</v>
      </c>
      <c r="H24" s="11">
        <f>+[1]Resumo!M93</f>
        <v>0.10143162338496814</v>
      </c>
      <c r="I24" s="11">
        <f>+[1]Resumo!N93</f>
        <v>0.23228452559564475</v>
      </c>
      <c r="J24" s="11">
        <f>+[1]Resumo!O93</f>
        <v>0.30215516580481155</v>
      </c>
      <c r="K24" s="11">
        <f>+[1]Resumo!P93</f>
        <v>0.12833134584292175</v>
      </c>
      <c r="L24" s="11">
        <f>+[1]Resumo!Q93</f>
        <v>0.2102869079615505</v>
      </c>
      <c r="M24" s="11">
        <f>+[2]Resumo!R93</f>
        <v>0.32262757334768971</v>
      </c>
      <c r="N24" s="11">
        <f>+[2]Resumo!S93</f>
        <v>0.43343969277614763</v>
      </c>
      <c r="O24" s="11">
        <f>+[2]Resumo!T93</f>
        <v>0.12891601187991183</v>
      </c>
      <c r="P24" s="11">
        <f>+[2]Resumo!U93</f>
        <v>0.20678726464501759</v>
      </c>
      <c r="Q24" s="11">
        <f>+[2]Resumo!V93</f>
        <v>0.39191005750435043</v>
      </c>
      <c r="R24" s="11">
        <f>+[2]Resumo!W93</f>
        <v>0.46325868798063158</v>
      </c>
      <c r="S24" s="11">
        <f>+[2]Resumo!X93</f>
        <v>0.11100326413945888</v>
      </c>
      <c r="T24" s="11">
        <f>+[2]Resumo!Y93</f>
        <v>0.18131413634999544</v>
      </c>
      <c r="U24" s="11">
        <f>+[2]Resumo!Z93</f>
        <v>0.17849478546489789</v>
      </c>
      <c r="V24" s="11">
        <f>+[2]Resumo!AA93</f>
        <v>0.12467312110791329</v>
      </c>
      <c r="W24" s="11">
        <f>+[2]Resumo!AB93</f>
        <v>2.6999654687748554E-2</v>
      </c>
      <c r="X24" s="11">
        <f>+[2]Resumo!AC93</f>
        <v>0.14730937861564086</v>
      </c>
      <c r="Y24" s="11">
        <f>+[2]Resumo!AD93</f>
        <v>0.22737077007104997</v>
      </c>
      <c r="Z24" s="11">
        <f>+[2]Resumo!AE93</f>
        <v>0</v>
      </c>
      <c r="AA24" s="11">
        <f>+[2]Resumo!AF93</f>
        <v>0.12369496692609123</v>
      </c>
      <c r="AB24" s="11">
        <f>+[2]Resumo!AG93</f>
        <v>0.22294591233469391</v>
      </c>
      <c r="AC24" s="11">
        <f>+[2]Resumo!AH93</f>
        <v>0</v>
      </c>
    </row>
    <row r="25" spans="1:29" x14ac:dyDescent="0.25">
      <c r="A25" s="5" t="s">
        <v>34</v>
      </c>
      <c r="B25" s="11"/>
      <c r="C25" s="11"/>
      <c r="D25" s="14">
        <f>+[1]Resumo!$C$94</f>
        <v>0.8086488268284997</v>
      </c>
      <c r="E25" s="11">
        <f>+[1]Resumo!$G$94</f>
        <v>0.85387668429665098</v>
      </c>
      <c r="F25" s="11">
        <f>+[1]Resumo!K94</f>
        <v>0.27658915554956381</v>
      </c>
      <c r="G25" s="11">
        <f>+[1]Resumo!L94</f>
        <v>4.3370465731140014E-3</v>
      </c>
      <c r="H25" s="11">
        <f>+[1]Resumo!M94</f>
        <v>2.2790897706791186E-2</v>
      </c>
      <c r="I25" s="11">
        <f>+[1]Resumo!N94</f>
        <v>2.1227878485101253E-2</v>
      </c>
      <c r="J25" s="11">
        <f>+[1]Resumo!O94</f>
        <v>3.2256320716031447E-2</v>
      </c>
      <c r="K25" s="11">
        <f>+[1]Resumo!P94</f>
        <v>2.2359222818502736E-3</v>
      </c>
      <c r="L25" s="11">
        <f>+[1]Resumo!Q94</f>
        <v>3.5297066062339025E-2</v>
      </c>
      <c r="M25" s="11">
        <f>+[2]Resumo!R94</f>
        <v>2.46371183858137E-2</v>
      </c>
      <c r="N25" s="11">
        <f>+[2]Resumo!S94</f>
        <v>6.6520358566376961E-2</v>
      </c>
      <c r="O25" s="11">
        <f>+[2]Resumo!T94</f>
        <v>6.4448071895610817E-2</v>
      </c>
      <c r="P25" s="11">
        <f>+[2]Resumo!U94</f>
        <v>6.3164093901530063E-2</v>
      </c>
      <c r="Q25" s="11">
        <f>+[2]Resumo!V94</f>
        <v>3.9107879636972091E-2</v>
      </c>
      <c r="R25" s="11">
        <f>+[2]Resumo!W94</f>
        <v>8.5024187248818134E-2</v>
      </c>
      <c r="S25" s="11">
        <f>+[2]Resumo!X94</f>
        <v>2.218400205420119E-2</v>
      </c>
      <c r="T25" s="11">
        <f>+[2]Resumo!Y94</f>
        <v>2.1802143698826049E-2</v>
      </c>
      <c r="U25" s="11">
        <f>+[2]Resumo!Z94</f>
        <v>3.0042803030880302E-2</v>
      </c>
      <c r="V25" s="11">
        <f>+[2]Resumo!AA94</f>
        <v>2.2462020965964648E-2</v>
      </c>
      <c r="W25" s="11">
        <f>+[2]Resumo!AB94</f>
        <v>5.329643855176285E-3</v>
      </c>
      <c r="X25" s="11">
        <f>+[2]Resumo!AC94</f>
        <v>5.7612167092723196E-2</v>
      </c>
      <c r="Y25" s="11">
        <f>+[2]Resumo!AD94</f>
        <v>6.6230897838177524E-2</v>
      </c>
      <c r="Z25" s="11" t="str">
        <f>+[2]Resumo!AE94</f>
        <v>-</v>
      </c>
      <c r="AA25" s="11">
        <f>+[2]Resumo!AF94</f>
        <v>6.0293773019551883E-2</v>
      </c>
      <c r="AB25" s="11">
        <f>+[2]Resumo!AG94</f>
        <v>4.7587693245975303E-2</v>
      </c>
      <c r="AC25" s="11">
        <v>0.06</v>
      </c>
    </row>
    <row r="26" spans="1:29" x14ac:dyDescent="0.25">
      <c r="A26" s="5" t="s">
        <v>54</v>
      </c>
      <c r="B26" s="11">
        <v>0.6707638939516164</v>
      </c>
      <c r="C26" s="11">
        <v>0.58674201471664411</v>
      </c>
      <c r="D26" s="14">
        <v>0.4191286893361128</v>
      </c>
      <c r="E26" s="11">
        <v>0.46459840645921047</v>
      </c>
      <c r="F26" s="11">
        <f>+[1]Resumo!K99</f>
        <v>0.42110783613860903</v>
      </c>
      <c r="G26" s="11">
        <f>+[1]Resumo!L99</f>
        <v>0.44230490607853762</v>
      </c>
      <c r="H26" s="11">
        <f>+[1]Resumo!M99</f>
        <v>0.39263473995786691</v>
      </c>
      <c r="I26" s="11">
        <f>+[1]Resumo!N99</f>
        <v>0.30121227334708478</v>
      </c>
      <c r="J26" s="11">
        <f>+[1]Resumo!O99</f>
        <v>0.27491898974746126</v>
      </c>
      <c r="K26" s="11">
        <f>+[1]Resumo!P99</f>
        <v>0.28069636572735318</v>
      </c>
      <c r="L26" s="11">
        <f>+[1]Resumo!Q99</f>
        <v>0.25521862203270446</v>
      </c>
      <c r="M26" s="11">
        <f>+[2]Resumo!R99</f>
        <v>0.23366252465055889</v>
      </c>
      <c r="N26" s="11">
        <f>+[2]Resumo!S99</f>
        <v>0.17153350594388686</v>
      </c>
      <c r="O26" s="11">
        <f>+[2]Resumo!T99</f>
        <v>0.16544512172904746</v>
      </c>
      <c r="P26" s="11">
        <f>+[2]Resumo!U99</f>
        <v>0.14277619460961177</v>
      </c>
      <c r="Q26" s="11">
        <f>+[2]Resumo!V99</f>
        <v>9.9318459963265646E-2</v>
      </c>
      <c r="R26" s="11">
        <f>+[2]Resumo!W99</f>
        <v>9.6470354958787433E-2</v>
      </c>
      <c r="S26" s="11">
        <f>+[2]Resumo!X99</f>
        <v>9.3656073756556296E-2</v>
      </c>
      <c r="T26" s="11">
        <f>+[2]Resumo!Y99</f>
        <v>8.7826309023785742E-2</v>
      </c>
      <c r="U26" s="11">
        <f>+[2]Resumo!Z99</f>
        <v>8.6879651313946246E-2</v>
      </c>
      <c r="V26" s="11">
        <f>+[2]Resumo!AA99</f>
        <v>8.3569953341341388E-2</v>
      </c>
      <c r="W26" s="11">
        <f>+[2]Resumo!AB99</f>
        <v>8.2687908275536501E-2</v>
      </c>
      <c r="X26" s="11">
        <f>+[2]Resumo!AC99</f>
        <v>8.2069228355608134E-2</v>
      </c>
      <c r="Y26" s="11">
        <f>+[2]Resumo!AD99</f>
        <v>8.1717523288410296E-2</v>
      </c>
      <c r="Z26" s="11">
        <f>+[2]Resumo!AE99</f>
        <v>7.802286614560705E-2</v>
      </c>
      <c r="AA26" s="11">
        <f>+[2]Resumo!AF99</f>
        <v>7.6524120037688353E-2</v>
      </c>
      <c r="AB26" s="11">
        <f>+[2]Resumo!AG99</f>
        <v>7.5561243197544675E-2</v>
      </c>
      <c r="AC26" s="11">
        <f>+[2]Resumo!AH99</f>
        <v>7.7020509095581891E-2</v>
      </c>
    </row>
    <row r="27" spans="1:29" x14ac:dyDescent="0.25">
      <c r="A27" s="25" t="s">
        <v>4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x14ac:dyDescent="0.25">
      <c r="A28" s="5" t="s">
        <v>30</v>
      </c>
      <c r="B28" s="11">
        <v>6.6998210522478032E-3</v>
      </c>
      <c r="C28" s="11">
        <v>1.8615435364615362E-2</v>
      </c>
      <c r="D28" s="14">
        <v>1.3060988836280731E-2</v>
      </c>
      <c r="E28" s="11">
        <v>1.4117104602593871E-2</v>
      </c>
      <c r="F28" s="11">
        <f>+[1]Resumo!K121</f>
        <v>5.3345615644239267E-3</v>
      </c>
      <c r="G28" s="11">
        <f>+[1]Resumo!L121</f>
        <v>4.4396194735081612E-3</v>
      </c>
      <c r="H28" s="11">
        <f>+[1]Resumo!M121</f>
        <v>3.9508337004811409E-3</v>
      </c>
      <c r="I28" s="11">
        <f>+[1]Resumo!N121</f>
        <v>6.5149864449860345E-3</v>
      </c>
      <c r="J28" s="11">
        <f>+[1]Resumo!O121</f>
        <v>3.4574408491365202E-3</v>
      </c>
      <c r="K28" s="11">
        <f>+[1]Resumo!P121</f>
        <v>3.8189464851228739E-3</v>
      </c>
      <c r="L28" s="11">
        <f>+[1]Resumo!Q121</f>
        <v>3.3007556978581387E-3</v>
      </c>
      <c r="M28" s="11">
        <f>+[2]Resumo!R121</f>
        <v>4.5402843800887343E-3</v>
      </c>
      <c r="N28" s="11">
        <f>+[2]Resumo!S121</f>
        <v>1.0109783065869692E-2</v>
      </c>
      <c r="O28" s="11">
        <f>+[2]Resumo!T121</f>
        <v>8.6788097633510586E-3</v>
      </c>
      <c r="P28" s="11">
        <f>+[2]Resumo!U121</f>
        <v>1.5000215656739558E-2</v>
      </c>
      <c r="Q28" s="11">
        <f>+[2]Resumo!V121</f>
        <v>1.5910173824309797E-2</v>
      </c>
      <c r="R28" s="11">
        <f>+[2]Resumo!W121</f>
        <v>1.1163096952647016E-2</v>
      </c>
      <c r="S28" s="11">
        <f>+[2]Resumo!X121</f>
        <v>7.2165226943574513E-3</v>
      </c>
      <c r="T28" s="11">
        <f>+[2]Resumo!Y121</f>
        <v>2.5704340119355244E-2</v>
      </c>
      <c r="U28" s="11">
        <f>+[2]Resumo!Z121</f>
        <v>3.3299224586407689E-2</v>
      </c>
      <c r="V28" s="11">
        <f>+[2]Resumo!AA121</f>
        <v>3.4846247959611665E-2</v>
      </c>
      <c r="W28" s="11">
        <f>+[2]Resumo!AB121</f>
        <v>3.1726770960619433E-2</v>
      </c>
      <c r="X28" s="11">
        <f>+[2]Resumo!AC121</f>
        <v>3.6407093804809852E-2</v>
      </c>
      <c r="Y28" s="11">
        <f>+[2]Resumo!AD121</f>
        <v>3.9065798687067443E-2</v>
      </c>
      <c r="Z28" s="11">
        <f>+[2]Resumo!AE121</f>
        <v>3.490692887133743E-2</v>
      </c>
      <c r="AA28" s="11">
        <f>+[2]Resumo!AF121</f>
        <v>4.3488716549232323E-2</v>
      </c>
      <c r="AB28" s="11">
        <f>+[2]Resumo!AG121</f>
        <v>3.807330897986165E-2</v>
      </c>
      <c r="AC28" s="11">
        <f>+[2]Resumo!AH121</f>
        <v>3.0031627840202354E-2</v>
      </c>
    </row>
    <row r="29" spans="1:29" x14ac:dyDescent="0.25">
      <c r="A29" s="4" t="s">
        <v>31</v>
      </c>
      <c r="B29" s="11">
        <v>0.13177275358598131</v>
      </c>
      <c r="C29" s="11">
        <v>0.12586620665434295</v>
      </c>
      <c r="D29" s="14">
        <v>0.12118516786318669</v>
      </c>
      <c r="E29" s="11">
        <v>0.1182946454805739</v>
      </c>
      <c r="F29" s="11">
        <f>+[1]Resumo!K122</f>
        <v>0.10520209262649259</v>
      </c>
      <c r="G29" s="11">
        <f>+[1]Resumo!L122</f>
        <v>0.11471904556223217</v>
      </c>
      <c r="H29" s="11">
        <f>+[1]Resumo!M122</f>
        <v>0.10160023592441789</v>
      </c>
      <c r="I29" s="11">
        <f>+[1]Resumo!N122</f>
        <v>0.12438843883567784</v>
      </c>
      <c r="J29" s="11">
        <f>+[1]Resumo!O122</f>
        <v>0.11399050596353233</v>
      </c>
      <c r="K29" s="11">
        <f>+[1]Resumo!P122</f>
        <v>0.11955590333827711</v>
      </c>
      <c r="L29" s="11">
        <f>+[1]Resumo!Q122</f>
        <v>0.11007815740803284</v>
      </c>
      <c r="M29" s="11">
        <f>+[2]Resumo!R122</f>
        <v>0.11251979083489058</v>
      </c>
      <c r="N29" s="11">
        <f>+[2]Resumo!S122</f>
        <v>8.1365146420133649E-2</v>
      </c>
      <c r="O29" s="11">
        <f>+[2]Resumo!T122</f>
        <v>6.2507150073197487E-2</v>
      </c>
      <c r="P29" s="11">
        <f>+[2]Resumo!U122</f>
        <v>5.6264912594919024E-2</v>
      </c>
      <c r="Q29" s="11">
        <f>+[2]Resumo!V122</f>
        <v>5.7908704416629035E-2</v>
      </c>
      <c r="R29" s="11">
        <f>+[2]Resumo!W122</f>
        <v>5.4387346585059171E-2</v>
      </c>
      <c r="S29" s="11">
        <f>+[2]Resumo!X122</f>
        <v>5.2208803910621202E-2</v>
      </c>
      <c r="T29" s="11">
        <f>+[2]Resumo!Y122</f>
        <v>4.971635308551995E-2</v>
      </c>
      <c r="U29" s="11">
        <f>+[2]Resumo!Z122</f>
        <v>4.6899297300122558E-2</v>
      </c>
      <c r="V29" s="11">
        <f>+[2]Resumo!AA122</f>
        <v>4.4500773853738559E-2</v>
      </c>
      <c r="W29" s="11">
        <f>+[2]Resumo!AB122</f>
        <v>4.3841375633488042E-2</v>
      </c>
      <c r="X29" s="11">
        <f>+[2]Resumo!AC122</f>
        <v>4.2721953712850605E-2</v>
      </c>
      <c r="Y29" s="11">
        <f>+[2]Resumo!AD122</f>
        <v>4.1937957088623849E-2</v>
      </c>
      <c r="Z29" s="11">
        <f>+[2]Resumo!AE122</f>
        <v>4.1799201881594014E-2</v>
      </c>
      <c r="AA29" s="11">
        <f>+[2]Resumo!AF122</f>
        <v>4.3781296450431953E-2</v>
      </c>
      <c r="AB29" s="11">
        <f>+[2]Resumo!AG122</f>
        <v>4.3378410060890479E-2</v>
      </c>
      <c r="AC29" s="11">
        <f>+[2]Resumo!AH122</f>
        <v>4.406892649489684E-2</v>
      </c>
    </row>
    <row r="30" spans="1:29" x14ac:dyDescent="0.25">
      <c r="A30" s="5" t="s">
        <v>55</v>
      </c>
      <c r="B30" s="11">
        <v>0.22546076451501854</v>
      </c>
      <c r="C30" s="11">
        <v>0.23423199538354625</v>
      </c>
      <c r="D30" s="14">
        <v>0.24154027449862589</v>
      </c>
      <c r="E30" s="11">
        <v>0.24035077838694432</v>
      </c>
      <c r="F30" s="11">
        <f>+[1]Resumo!K123</f>
        <v>0.2369892688268713</v>
      </c>
      <c r="G30" s="11">
        <f>+[1]Resumo!L123</f>
        <v>0.23405413583972598</v>
      </c>
      <c r="H30" s="11">
        <f>+[1]Resumo!M123</f>
        <v>0.24157344566635447</v>
      </c>
      <c r="I30" s="11">
        <f>+[1]Resumo!N123</f>
        <v>0.29135470810491704</v>
      </c>
      <c r="J30" s="11">
        <f>+[1]Resumo!O123</f>
        <v>0.28795285077636007</v>
      </c>
      <c r="K30" s="11">
        <f>+[1]Resumo!P123</f>
        <v>0.30233547227850471</v>
      </c>
      <c r="L30" s="11">
        <f>+[1]Resumo!Q123</f>
        <v>0.29168761549993061</v>
      </c>
      <c r="M30" s="11">
        <f>+[2]Resumo!R123</f>
        <v>0.28739897579194651</v>
      </c>
      <c r="N30" s="11">
        <f>+[2]Resumo!S123</f>
        <v>0.31049428225386788</v>
      </c>
      <c r="O30" s="11">
        <f>+[2]Resumo!T123</f>
        <v>0.32788173271295884</v>
      </c>
      <c r="P30" s="11">
        <f>+[2]Resumo!U123</f>
        <v>0.332070553180769</v>
      </c>
      <c r="Q30" s="11">
        <f>+[2]Resumo!V123</f>
        <v>0.3655084549615859</v>
      </c>
      <c r="R30" s="11">
        <f>+[2]Resumo!W123</f>
        <v>0.3590949745241856</v>
      </c>
      <c r="S30" s="11">
        <f>+[2]Resumo!X123</f>
        <v>0.37195352797710191</v>
      </c>
      <c r="T30" s="11">
        <f>+[2]Resumo!Y123</f>
        <v>0.35967077533094816</v>
      </c>
      <c r="U30" s="11">
        <f>+[2]Resumo!Z123</f>
        <v>0.36838526914433095</v>
      </c>
      <c r="V30" s="11">
        <f>+[2]Resumo!AA123</f>
        <v>0.35843681577365899</v>
      </c>
      <c r="W30" s="11">
        <f>+[2]Resumo!AB123</f>
        <v>0.35197118668942096</v>
      </c>
      <c r="X30" s="11">
        <f>+[2]Resumo!AC123</f>
        <v>0.35250298015537573</v>
      </c>
      <c r="Y30" s="11">
        <f>+[2]Resumo!AD123</f>
        <v>0.35804806741049244</v>
      </c>
      <c r="Z30" s="11">
        <f>+[2]Resumo!AE123</f>
        <v>0.37386616924653132</v>
      </c>
      <c r="AA30" s="11">
        <f>+[2]Resumo!AF123</f>
        <v>0.36447550133275103</v>
      </c>
      <c r="AB30" s="11">
        <f>+[2]Resumo!AG123</f>
        <v>0.36653341576035187</v>
      </c>
      <c r="AC30" s="11">
        <f>+[2]Resumo!AH123</f>
        <v>0.37165000507862311</v>
      </c>
    </row>
    <row r="31" spans="1:29" x14ac:dyDescent="0.25">
      <c r="A31" s="4" t="s">
        <v>5</v>
      </c>
      <c r="B31" s="11">
        <v>0.28815255541730966</v>
      </c>
      <c r="C31" s="11">
        <v>0.27685085708189749</v>
      </c>
      <c r="D31" s="14">
        <v>0.30992645049685447</v>
      </c>
      <c r="E31" s="11">
        <v>0.28821744123965232</v>
      </c>
      <c r="F31" s="11">
        <f>+[1]Resumo!K124</f>
        <v>0.23610732188066955</v>
      </c>
      <c r="G31" s="11">
        <f>+[1]Resumo!L124</f>
        <v>0.23736734190558662</v>
      </c>
      <c r="H31" s="11">
        <f>+[1]Resumo!M124</f>
        <v>0.2247972006001677</v>
      </c>
      <c r="I31" s="11">
        <f>+[1]Resumo!N124</f>
        <v>0.23558997136295268</v>
      </c>
      <c r="J31" s="11">
        <f>+[1]Resumo!O124</f>
        <v>0.24399454322813272</v>
      </c>
      <c r="K31" s="11">
        <f>+[1]Resumo!P124</f>
        <v>0.23022103486487064</v>
      </c>
      <c r="L31" s="11">
        <f>+[1]Resumo!Q124</f>
        <v>0.2203191637509154</v>
      </c>
      <c r="M31" s="11">
        <f>+[2]Resumo!R124</f>
        <v>0.2054737393327003</v>
      </c>
      <c r="N31" s="11">
        <f>+[2]Resumo!S124</f>
        <v>0.18398935437018096</v>
      </c>
      <c r="O31" s="11">
        <f>+[2]Resumo!T124</f>
        <v>0.2007328742480797</v>
      </c>
      <c r="P31" s="11">
        <f>+[2]Resumo!U124</f>
        <v>0.21298721281682403</v>
      </c>
      <c r="Q31" s="11">
        <f>+[2]Resumo!V124</f>
        <v>0.19347486581987353</v>
      </c>
      <c r="R31" s="11">
        <f>+[2]Resumo!W124</f>
        <v>0.18574834397843445</v>
      </c>
      <c r="S31" s="11">
        <f>+[2]Resumo!X124</f>
        <v>0.17341404072429761</v>
      </c>
      <c r="T31" s="11">
        <f>+[2]Resumo!Y124</f>
        <v>0.17988248617579564</v>
      </c>
      <c r="U31" s="11">
        <f>+[2]Resumo!Z124</f>
        <v>0.16593045500046127</v>
      </c>
      <c r="V31" s="11">
        <f>+[2]Resumo!AA124</f>
        <v>0.18130449048364469</v>
      </c>
      <c r="W31" s="11">
        <f>+[2]Resumo!AB124</f>
        <v>0.18446565480172161</v>
      </c>
      <c r="X31" s="11">
        <f>+[2]Resumo!AC124</f>
        <v>0.19164144776914824</v>
      </c>
      <c r="Y31" s="11">
        <f>+[2]Resumo!AD124</f>
        <v>0.19691535658482762</v>
      </c>
      <c r="Z31" s="11">
        <f>+[2]Resumo!AE124</f>
        <v>0.19200204279804434</v>
      </c>
      <c r="AA31" s="11">
        <f>+[2]Resumo!AF124</f>
        <v>0.19008050171857435</v>
      </c>
      <c r="AB31" s="11">
        <f>+[2]Resumo!AG124</f>
        <v>0.19497177540503019</v>
      </c>
      <c r="AC31" s="11">
        <f>+[2]Resumo!AH124</f>
        <v>0.19394412570588357</v>
      </c>
    </row>
    <row r="32" spans="1:29" x14ac:dyDescent="0.25">
      <c r="A32" s="4" t="s">
        <v>32</v>
      </c>
      <c r="B32" s="11">
        <v>9.1877946324053397E-2</v>
      </c>
      <c r="C32" s="11">
        <v>0.12368734574548373</v>
      </c>
      <c r="D32" s="14">
        <v>1.343264334872891E-2</v>
      </c>
      <c r="E32" s="11">
        <v>1.1024789568422207E-2</v>
      </c>
      <c r="F32" s="11">
        <f>+[1]Resumo!K125</f>
        <v>9.4657259362727238E-3</v>
      </c>
      <c r="G32" s="11">
        <f>+[1]Resumo!L125</f>
        <v>9.9294708690442039E-3</v>
      </c>
      <c r="H32" s="11">
        <f>+[1]Resumo!M125</f>
        <v>1.045219538191767E-2</v>
      </c>
      <c r="I32" s="11">
        <f>+[1]Resumo!N125</f>
        <v>1.3655948089097704E-2</v>
      </c>
      <c r="J32" s="11">
        <f>+[1]Resumo!O125</f>
        <v>1.4771411524725955E-2</v>
      </c>
      <c r="K32" s="11">
        <f>+[1]Resumo!P125</f>
        <v>4.4836081686678332E-3</v>
      </c>
      <c r="L32" s="11">
        <f>+[1]Resumo!Q125</f>
        <v>2.8843740461813082E-3</v>
      </c>
      <c r="M32" s="11">
        <f>+[2]Resumo!R125</f>
        <v>3.1004809489825957E-3</v>
      </c>
      <c r="N32" s="11">
        <f>+[2]Resumo!S125</f>
        <v>2.7309372038295705E-3</v>
      </c>
      <c r="O32" s="11">
        <f>+[2]Resumo!T125</f>
        <v>2.5142027633168929E-3</v>
      </c>
      <c r="P32" s="11">
        <f>+[2]Resumo!U125</f>
        <v>1.9277703156714157E-3</v>
      </c>
      <c r="Q32" s="11">
        <f>+[2]Resumo!V125</f>
        <v>2.2427770314647701E-3</v>
      </c>
      <c r="R32" s="11">
        <f>+[2]Resumo!W125</f>
        <v>2.2400853434997705E-3</v>
      </c>
      <c r="S32" s="11">
        <f>+[2]Resumo!X125</f>
        <v>1.5695748498926315E-3</v>
      </c>
      <c r="T32" s="11">
        <f>+[2]Resumo!Y125</f>
        <v>2.0628784858036891E-3</v>
      </c>
      <c r="U32" s="11">
        <f>+[2]Resumo!Z125</f>
        <v>1.9465463921667495E-3</v>
      </c>
      <c r="V32" s="11">
        <f>+[2]Resumo!AA125</f>
        <v>1.6841704083039621E-3</v>
      </c>
      <c r="W32" s="11">
        <f>+[2]Resumo!AB125</f>
        <v>1.4654114769102836E-3</v>
      </c>
      <c r="X32" s="11">
        <f>+[2]Resumo!AC125</f>
        <v>2.7987908617997442E-3</v>
      </c>
      <c r="Y32" s="11">
        <f>+[2]Resumo!AD125</f>
        <v>2.794271152569115E-3</v>
      </c>
      <c r="Z32" s="11">
        <f>+[2]Resumo!AE125</f>
        <v>2.8046577491251008E-3</v>
      </c>
      <c r="AA32" s="11">
        <f>+[2]Resumo!AF125</f>
        <v>2.836476762195287E-3</v>
      </c>
      <c r="AB32" s="11">
        <f>+[2]Resumo!AG125</f>
        <v>2.5560824930379463E-3</v>
      </c>
      <c r="AC32" s="11">
        <f>+[2]Resumo!AH125</f>
        <v>2.4686126303490167E-3</v>
      </c>
    </row>
    <row r="33" spans="1:29" x14ac:dyDescent="0.25">
      <c r="A33" s="4" t="s">
        <v>6</v>
      </c>
      <c r="B33" s="11">
        <v>0.23131943147201345</v>
      </c>
      <c r="C33" s="11">
        <v>0.20030368220792502</v>
      </c>
      <c r="D33" s="14">
        <v>0.18673701318317074</v>
      </c>
      <c r="E33" s="11">
        <v>0.18199914122569968</v>
      </c>
      <c r="F33" s="11">
        <f>+[1]Resumo!K126</f>
        <v>0.21249783073103859</v>
      </c>
      <c r="G33" s="11">
        <f>+[1]Resumo!L126</f>
        <v>0.21716723845182265</v>
      </c>
      <c r="H33" s="11">
        <f>+[1]Resumo!M126</f>
        <v>0.25241437580521858</v>
      </c>
      <c r="I33" s="11">
        <f>+[1]Resumo!N126</f>
        <v>0.20755872831000668</v>
      </c>
      <c r="J33" s="11">
        <f>+[1]Resumo!O126</f>
        <v>0.20717942286370516</v>
      </c>
      <c r="K33" s="11">
        <f>+[1]Resumo!P126</f>
        <v>0.21425662452349525</v>
      </c>
      <c r="L33" s="11">
        <f>+[1]Resumo!Q126</f>
        <v>0.20859752186522262</v>
      </c>
      <c r="M33" s="11">
        <f>+[2]Resumo!R126</f>
        <v>0.2107422840273368</v>
      </c>
      <c r="N33" s="11">
        <f>+[2]Resumo!S126</f>
        <v>0.20694478664102986</v>
      </c>
      <c r="O33" s="11">
        <f>+[2]Resumo!T126</f>
        <v>0.21621932758870333</v>
      </c>
      <c r="P33" s="11">
        <f>+[2]Resumo!U126</f>
        <v>0.20549131218897623</v>
      </c>
      <c r="Q33" s="11">
        <f>+[2]Resumo!V126</f>
        <v>0.20582610328913709</v>
      </c>
      <c r="R33" s="11">
        <f>+[2]Resumo!W126</f>
        <v>0.23487882218110348</v>
      </c>
      <c r="S33" s="11">
        <f>+[2]Resumo!X126</f>
        <v>0.21403826488203981</v>
      </c>
      <c r="T33" s="11">
        <f>+[2]Resumo!Y126</f>
        <v>0.20882097728424293</v>
      </c>
      <c r="U33" s="11">
        <f>+[2]Resumo!Z126</f>
        <v>0.20518432196904415</v>
      </c>
      <c r="V33" s="11">
        <f>+[2]Resumo!AA126</f>
        <v>0.19434382254881599</v>
      </c>
      <c r="W33" s="11">
        <f>+[2]Resumo!AB126</f>
        <v>0.19789510299295723</v>
      </c>
      <c r="X33" s="11">
        <f>+[2]Resumo!AC126</f>
        <v>0.19516546214160621</v>
      </c>
      <c r="Y33" s="11">
        <f>+[2]Resumo!AD126</f>
        <v>0.19924897370650477</v>
      </c>
      <c r="Z33" s="11">
        <f>+[2]Resumo!AE126</f>
        <v>0.19649199183188418</v>
      </c>
      <c r="AA33" s="11">
        <f>+[2]Resumo!AF126</f>
        <v>0.19673401145164426</v>
      </c>
      <c r="AB33" s="11">
        <f>+[2]Resumo!AG126</f>
        <v>0.2016128050282274</v>
      </c>
      <c r="AC33" s="11">
        <f>+[2]Resumo!AH126</f>
        <v>0.21219150497153347</v>
      </c>
    </row>
    <row r="34" spans="1:29" x14ac:dyDescent="0.25">
      <c r="A34" s="4" t="s">
        <v>28</v>
      </c>
      <c r="B34" s="11">
        <v>2.2951005188981563E-2</v>
      </c>
      <c r="C34" s="11">
        <v>1.7919410650428694E-2</v>
      </c>
      <c r="D34" s="14">
        <v>0.11411746177315261</v>
      </c>
      <c r="E34" s="11">
        <v>0.14599609949611367</v>
      </c>
      <c r="F34" s="11">
        <f>+[1]Resumo!K127</f>
        <v>0.19440319843423129</v>
      </c>
      <c r="G34" s="11">
        <f>+[1]Resumo!L127</f>
        <v>0.1823231478980803</v>
      </c>
      <c r="H34" s="11">
        <f>+[1]Resumo!M127</f>
        <v>0.16521171292144263</v>
      </c>
      <c r="I34" s="11">
        <f>+[1]Resumo!N127</f>
        <v>0.12093721885236201</v>
      </c>
      <c r="J34" s="11">
        <f>+[1]Resumo!O127</f>
        <v>0.12865382479440729</v>
      </c>
      <c r="K34" s="11">
        <f>+[1]Resumo!P127</f>
        <v>0.12532841034106165</v>
      </c>
      <c r="L34" s="11">
        <f>+[1]Resumo!Q127</f>
        <v>0.16313241173185911</v>
      </c>
      <c r="M34" s="11">
        <f>+[2]Resumo!R127</f>
        <v>0.17622444468405449</v>
      </c>
      <c r="N34" s="11">
        <f>+[2]Resumo!S127</f>
        <v>0.20436571004508827</v>
      </c>
      <c r="O34" s="11">
        <f>+[2]Resumo!T127</f>
        <v>0.18146590285039257</v>
      </c>
      <c r="P34" s="11">
        <f>+[2]Resumo!U127</f>
        <v>0.17625802324610079</v>
      </c>
      <c r="Q34" s="11">
        <f>+[2]Resumo!V127</f>
        <v>0.15912892065699985</v>
      </c>
      <c r="R34" s="11">
        <f>+[2]Resumo!W127</f>
        <v>0.15248733043507046</v>
      </c>
      <c r="S34" s="11">
        <f>+[2]Resumo!X127</f>
        <v>0.17959926496168949</v>
      </c>
      <c r="T34" s="11">
        <f>+[2]Resumo!Y127</f>
        <v>0.17414218951833449</v>
      </c>
      <c r="U34" s="11">
        <f>+[2]Resumo!Z127</f>
        <v>0.1783548856074664</v>
      </c>
      <c r="V34" s="11">
        <f>+[2]Resumo!AA127</f>
        <v>0.18488367897222607</v>
      </c>
      <c r="W34" s="11">
        <f>+[2]Resumo!AB127</f>
        <v>0.18863449744488228</v>
      </c>
      <c r="X34" s="11">
        <f>+[2]Resumo!AC127</f>
        <v>0.1787622715544096</v>
      </c>
      <c r="Y34" s="11">
        <f>+[2]Resumo!AD127</f>
        <v>0.16198957536991476</v>
      </c>
      <c r="Z34" s="11">
        <f>+[2]Resumo!AE127</f>
        <v>0.15812900762148357</v>
      </c>
      <c r="AA34" s="11">
        <f>+[2]Resumo!AF127</f>
        <v>0.15860349573517069</v>
      </c>
      <c r="AB34" s="11">
        <f>+[2]Resumo!AG127</f>
        <v>0.1528742022726004</v>
      </c>
      <c r="AC34" s="11">
        <f>+[2]Resumo!AH127</f>
        <v>0.14564519727851163</v>
      </c>
    </row>
    <row r="35" spans="1:29" x14ac:dyDescent="0.25">
      <c r="A35" s="25" t="s">
        <v>21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x14ac:dyDescent="0.25">
      <c r="A36" s="5" t="s">
        <v>45</v>
      </c>
      <c r="B36" s="10"/>
      <c r="C36" s="10"/>
      <c r="D36" s="13">
        <v>-1.7200768897676352E-2</v>
      </c>
      <c r="E36" s="10">
        <v>-2.6514813664388709E-2</v>
      </c>
      <c r="F36" s="10">
        <f>+[1]Resumo!K115</f>
        <v>-4.5027862363911736E-2</v>
      </c>
      <c r="G36" s="10">
        <f>+[1]Resumo!L115</f>
        <v>-1.798849537172623E-2</v>
      </c>
      <c r="H36" s="10">
        <f>+[1]Resumo!M115</f>
        <v>-2.2200927960721345E-2</v>
      </c>
      <c r="I36" s="10">
        <f>+[1]Resumo!N115</f>
        <v>4.1477665237218521E-3</v>
      </c>
      <c r="J36" s="10">
        <f>+[1]Resumo!O115</f>
        <v>2.6693907498762104E-3</v>
      </c>
      <c r="K36" s="10">
        <f>+[1]Resumo!P115</f>
        <v>3.8468534017036295E-3</v>
      </c>
      <c r="L36" s="10">
        <f>+[1]Resumo!Q115</f>
        <v>6.4457755257499314E-3</v>
      </c>
      <c r="M36" s="10">
        <f>+[2]Resumo!R115</f>
        <v>8.0857468411229521E-3</v>
      </c>
      <c r="N36" s="10">
        <f>+[2]Resumo!S115</f>
        <v>-2.740158635392018E-3</v>
      </c>
      <c r="O36" s="10">
        <f>+[2]Resumo!T115</f>
        <v>4.9342082326837254E-3</v>
      </c>
      <c r="P36" s="10">
        <f>+[2]Resumo!U115</f>
        <v>6.1478369291877895E-3</v>
      </c>
      <c r="Q36" s="10">
        <f>+[2]Resumo!V115</f>
        <v>1.0715248301827988E-2</v>
      </c>
      <c r="R36" s="10">
        <f>+[2]Resumo!W115</f>
        <v>2.3720198687371139E-3</v>
      </c>
      <c r="S36" s="10">
        <f>+[2]Resumo!X115</f>
        <v>2.6575108614796694E-3</v>
      </c>
      <c r="T36" s="10">
        <f>+[2]Resumo!Y115</f>
        <v>5.6385295214935313E-3</v>
      </c>
      <c r="U36" s="10">
        <f>+[2]Resumo!Z115</f>
        <v>1.237366653007777E-2</v>
      </c>
      <c r="V36" s="10">
        <f>+[2]Resumo!AA115</f>
        <v>2.7770132322300391E-3</v>
      </c>
      <c r="W36" s="10">
        <f>+[2]Resumo!AB115</f>
        <v>6.1532262934386088E-3</v>
      </c>
      <c r="X36" s="10">
        <f>+[2]Resumo!AC115</f>
        <v>4.1207819315148032E-3</v>
      </c>
      <c r="Y36" s="10">
        <f>+[2]Resumo!AD115</f>
        <v>2.3777206475267566E-4</v>
      </c>
      <c r="Z36" s="10">
        <f>+[2]Resumo!AE115</f>
        <v>1.0201458373338556E-2</v>
      </c>
      <c r="AA36" s="10">
        <f>+[2]Resumo!AF115</f>
        <v>7.8968903434802756E-3</v>
      </c>
      <c r="AB36" s="10">
        <f>+[2]Resumo!AG115</f>
        <v>8.3577145312598005E-3</v>
      </c>
      <c r="AC36" s="10">
        <f>+[2]Resumo!AH115</f>
        <v>1.4015315990240466E-2</v>
      </c>
    </row>
    <row r="37" spans="1:29" x14ac:dyDescent="0.25">
      <c r="A37" s="5" t="s">
        <v>46</v>
      </c>
      <c r="B37" s="10">
        <v>6.1250594894812519E-3</v>
      </c>
      <c r="C37" s="10">
        <v>-6.3958585550329919E-4</v>
      </c>
      <c r="D37" s="13">
        <v>-2.0408499813501558E-2</v>
      </c>
      <c r="E37" s="10">
        <v>-2.9547274835215957E-2</v>
      </c>
      <c r="F37" s="10">
        <f>+[1]Resumo!K117</f>
        <v>-4.7089165514714475E-2</v>
      </c>
      <c r="G37" s="10">
        <f>+[1]Resumo!L117</f>
        <v>-1.8183023620840889E-2</v>
      </c>
      <c r="H37" s="10">
        <f>+[1]Resumo!M117</f>
        <v>-2.3307388914771694E-2</v>
      </c>
      <c r="I37" s="10">
        <f>+[1]Resumo!N117</f>
        <v>1.9191398300448844E-3</v>
      </c>
      <c r="J37" s="10">
        <f>+[1]Resumo!O117</f>
        <v>-4.2376968871389933E-4</v>
      </c>
      <c r="K37" s="10">
        <f>+[1]Resumo!P117</f>
        <v>2.8935564071300959E-3</v>
      </c>
      <c r="L37" s="10">
        <f>+[1]Resumo!Q117</f>
        <v>4.4135226223538685E-3</v>
      </c>
      <c r="M37" s="10">
        <f>+[2]Resumo!R117</f>
        <v>4.9610378200669724E-3</v>
      </c>
      <c r="N37" s="10">
        <f>+[2]Resumo!S117</f>
        <v>-6.5481356162998003E-3</v>
      </c>
      <c r="O37" s="10">
        <f>+[2]Resumo!T117</f>
        <v>3.921153209894712E-3</v>
      </c>
      <c r="P37" s="10">
        <f>+[2]Resumo!U117</f>
        <v>3.9675476348238438E-3</v>
      </c>
      <c r="Q37" s="10">
        <f>+[2]Resumo!V117</f>
        <v>6.8901078179432725E-3</v>
      </c>
      <c r="R37" s="10">
        <f>+[2]Resumo!W117</f>
        <v>-2.0773606157168728E-3</v>
      </c>
      <c r="S37" s="10">
        <f>+[2]Resumo!X117</f>
        <v>1.7852748276437642E-3</v>
      </c>
      <c r="T37" s="10">
        <f>+[2]Resumo!Y117</f>
        <v>3.8486922450520111E-3</v>
      </c>
      <c r="U37" s="10">
        <f>+[2]Resumo!Z117</f>
        <v>8.4518601191591949E-3</v>
      </c>
      <c r="V37" s="10">
        <f>+[2]Resumo!AA117</f>
        <v>-2.3894401315728148E-3</v>
      </c>
      <c r="W37" s="10">
        <f>+[2]Resumo!AB117</f>
        <v>4.7754568860729494E-3</v>
      </c>
      <c r="X37" s="10">
        <f>+[2]Resumo!AC117</f>
        <v>2.9939232845591782E-3</v>
      </c>
      <c r="Y37" s="10">
        <f>+[2]Resumo!AD117</f>
        <v>-4.4860764366483227E-4</v>
      </c>
      <c r="Z37" s="10">
        <f>+[2]Resumo!AE117</f>
        <v>7.3021403061132497E-3</v>
      </c>
      <c r="AA37" s="10">
        <f>+[2]Resumo!AF117</f>
        <v>5.8289125128567383E-3</v>
      </c>
      <c r="AB37" s="10">
        <f>+[2]Resumo!AG117</f>
        <v>6.3029044712404805E-3</v>
      </c>
      <c r="AC37" s="10">
        <f>+[2]Resumo!AH117</f>
        <v>1.0187747861287254E-2</v>
      </c>
    </row>
    <row r="38" spans="1:29" x14ac:dyDescent="0.25">
      <c r="A38" s="5" t="s">
        <v>47</v>
      </c>
      <c r="B38" s="10"/>
      <c r="C38" s="10"/>
      <c r="D38" s="13">
        <v>-8.1024816198466049E-2</v>
      </c>
      <c r="E38" s="10">
        <v>-0.1429291313601608</v>
      </c>
      <c r="F38" s="10">
        <f>+[1]Resumo!K114</f>
        <v>-0.28975374672898668</v>
      </c>
      <c r="G38" s="10">
        <f>+[1]Resumo!L114</f>
        <v>-0.12978901377432778</v>
      </c>
      <c r="H38" s="10">
        <f>+[1]Resumo!M114</f>
        <v>-0.17246772993539816</v>
      </c>
      <c r="I38" s="10">
        <f>+[1]Resumo!N114</f>
        <v>2.0086856920323897E-2</v>
      </c>
      <c r="J38" s="10">
        <f>+[1]Resumo!O114</f>
        <v>1.187090207260132E-2</v>
      </c>
      <c r="K38" s="10">
        <f>+[1]Resumo!P114</f>
        <v>1.5721677933094196E-2</v>
      </c>
      <c r="L38" s="10">
        <f>+[1]Resumo!Q114</f>
        <v>2.6927025727520908E-2</v>
      </c>
      <c r="M38" s="10">
        <f>+[2]Resumo!R114</f>
        <v>3.2513077161461471E-2</v>
      </c>
      <c r="N38" s="10">
        <f>+[2]Resumo!S114</f>
        <v>-1.1493269029559647E-2</v>
      </c>
      <c r="O38" s="10">
        <f>+[2]Resumo!T114</f>
        <v>2.0689142474181257E-2</v>
      </c>
      <c r="P38" s="10">
        <f>+[2]Resumo!U114</f>
        <v>2.6562932659379136E-2</v>
      </c>
      <c r="Q38" s="10">
        <f>+[2]Resumo!V114</f>
        <v>5.0040956809869065E-2</v>
      </c>
      <c r="R38" s="10">
        <f>+[2]Resumo!W114</f>
        <v>1.1376772118377001E-2</v>
      </c>
      <c r="S38" s="10">
        <f>+[2]Resumo!X114</f>
        <v>1.297951447008221E-2</v>
      </c>
      <c r="T38" s="10">
        <f>+[2]Resumo!Y114</f>
        <v>2.8916595148641523E-2</v>
      </c>
      <c r="U38" s="10">
        <f>+[2]Resumo!Z114</f>
        <v>6.346091668492769E-2</v>
      </c>
      <c r="V38" s="10">
        <f>+[2]Resumo!AA114</f>
        <v>1.4655191625517127E-2</v>
      </c>
      <c r="W38" s="10">
        <f>+[2]Resumo!AB114</f>
        <v>3.2589199940506457E-2</v>
      </c>
      <c r="X38" s="10">
        <f>+[2]Resumo!AC114</f>
        <v>2.2579484057008933E-2</v>
      </c>
      <c r="Y38" s="10">
        <f>+[2]Resumo!AD114</f>
        <v>1.3414558974620906E-3</v>
      </c>
      <c r="Z38" s="10">
        <f>+[2]Resumo!AE114</f>
        <v>5.7435981823768585E-2</v>
      </c>
      <c r="AA38" s="10">
        <f>+[2]Resumo!AF114</f>
        <v>4.4044635646373814E-2</v>
      </c>
      <c r="AB38" s="10">
        <f>+[2]Resumo!AG114</f>
        <v>4.7375165290740637E-2</v>
      </c>
      <c r="AC38" s="10">
        <f>+[2]Resumo!AH114</f>
        <v>7.8444278919388863E-2</v>
      </c>
    </row>
    <row r="39" spans="1:29" x14ac:dyDescent="0.25">
      <c r="A39" s="5" t="s">
        <v>48</v>
      </c>
      <c r="B39" s="10">
        <v>2.2408406478322748E-2</v>
      </c>
      <c r="C39" s="10">
        <v>-2.6713044242728076E-3</v>
      </c>
      <c r="D39" s="13">
        <v>-9.6134943508180956E-2</v>
      </c>
      <c r="E39" s="10">
        <v>-0.15927573090695973</v>
      </c>
      <c r="F39" s="10">
        <f>+[1]Resumo!K116</f>
        <v>-0.30301820743694269</v>
      </c>
      <c r="G39" s="10">
        <f>+[1]Resumo!L116</f>
        <v>-0.13119255693244661</v>
      </c>
      <c r="H39" s="10">
        <f>+[1]Resumo!M116</f>
        <v>-0.18106326293946173</v>
      </c>
      <c r="I39" s="10">
        <f>+[1]Resumo!N116</f>
        <v>9.2940349838243289E-3</v>
      </c>
      <c r="J39" s="10">
        <f>+[1]Resumo!O116</f>
        <v>-1.8845230793928273E-3</v>
      </c>
      <c r="K39" s="10">
        <f>+[1]Resumo!P116</f>
        <v>1.1825655194968962E-2</v>
      </c>
      <c r="L39" s="10">
        <f>+[1]Resumo!Q116</f>
        <v>1.8437352763272255E-2</v>
      </c>
      <c r="M39" s="10">
        <f>+[2]Resumo!R116</f>
        <v>1.9948510460953892E-2</v>
      </c>
      <c r="N39" s="10">
        <f>+[2]Resumo!S116</f>
        <v>-2.746537492688194E-2</v>
      </c>
      <c r="O39" s="10">
        <f>+[2]Resumo!T116</f>
        <v>1.644140125364767E-2</v>
      </c>
      <c r="P39" s="10">
        <f>+[2]Resumo!U116</f>
        <v>1.7142566053818233E-2</v>
      </c>
      <c r="Q39" s="10">
        <f>+[2]Resumo!V116</f>
        <v>3.2177283999496382E-2</v>
      </c>
      <c r="R39" s="10">
        <f>+[2]Resumo!W116</f>
        <v>-9.9635161763147392E-3</v>
      </c>
      <c r="S39" s="10">
        <f>+[2]Resumo!X116</f>
        <v>8.7194377243575497E-3</v>
      </c>
      <c r="T39" s="10">
        <f>+[2]Resumo!Y116</f>
        <v>1.9737606246035315E-2</v>
      </c>
      <c r="U39" s="10">
        <f>+[2]Resumo!Z116</f>
        <v>4.3347118620890579E-2</v>
      </c>
      <c r="V39" s="10">
        <f>+[2]Resumo!AA116</f>
        <v>-1.2609843770092522E-2</v>
      </c>
      <c r="W39" s="10">
        <f>+[2]Resumo!AB116</f>
        <v>2.5292149491308553E-2</v>
      </c>
      <c r="X39" s="10">
        <f>+[2]Resumo!AC116</f>
        <v>1.6404955223331002E-2</v>
      </c>
      <c r="Y39" s="10">
        <f>+[2]Resumo!AD116</f>
        <v>-2.5309422697183748E-3</v>
      </c>
      <c r="Z39" s="10">
        <f>+[2]Resumo!AE116</f>
        <v>4.1112317724360109E-2</v>
      </c>
      <c r="AA39" s="10">
        <f>+[2]Resumo!AF116</f>
        <v>3.2510560065624333E-2</v>
      </c>
      <c r="AB39" s="10">
        <f>+[2]Resumo!AG116</f>
        <v>3.5727607113156132E-2</v>
      </c>
      <c r="AC39" s="10">
        <f>+[2]Resumo!AH116</f>
        <v>5.7021228443777175E-2</v>
      </c>
    </row>
    <row r="40" spans="1:29" x14ac:dyDescent="0.25">
      <c r="A40" s="4" t="s">
        <v>7</v>
      </c>
      <c r="B40" s="9">
        <v>339908.16162915085</v>
      </c>
      <c r="C40" s="9">
        <v>372043.01822038041</v>
      </c>
      <c r="D40" s="12">
        <v>310104.98118701106</v>
      </c>
      <c r="E40" s="9">
        <v>282442.08470342122</v>
      </c>
      <c r="F40" s="9">
        <f>+[1]Resumo!K44</f>
        <v>285747.58598267927</v>
      </c>
      <c r="G40" s="9">
        <f>+[1]Resumo!L44</f>
        <v>74310.966850875993</v>
      </c>
      <c r="H40" s="9">
        <f>+[1]Resumo!M44</f>
        <v>152034.85654234543</v>
      </c>
      <c r="I40" s="9">
        <f>+[1]Resumo!N44</f>
        <v>236252.12624047839</v>
      </c>
      <c r="J40" s="9">
        <f>+[1]Resumo!O44</f>
        <v>335227.66919513076</v>
      </c>
      <c r="K40" s="9">
        <f>+[1]Resumo!P44</f>
        <v>87031.916102611576</v>
      </c>
      <c r="L40" s="9">
        <f>+[1]Resumo!Q44</f>
        <v>166548.69011928269</v>
      </c>
      <c r="M40" s="9">
        <f>+[2]Resumo!R44</f>
        <v>254427.74700642406</v>
      </c>
      <c r="N40" s="9">
        <f>+[2]Resumo!S44</f>
        <v>363444.55870493234</v>
      </c>
      <c r="O40" s="9">
        <f>+[2]Resumo!T44</f>
        <v>88734.408157001511</v>
      </c>
      <c r="P40" s="9">
        <f>+[2]Resumo!U44</f>
        <v>174677.03426800069</v>
      </c>
      <c r="Q40" s="9">
        <f>+[2]Resumo!V44</f>
        <v>265450.25825800234</v>
      </c>
      <c r="R40" s="9">
        <f>+[2]Resumo!W44</f>
        <v>364633.9343932998</v>
      </c>
      <c r="S40" s="9">
        <f>+[2]Resumo!X44</f>
        <v>83930.2032469962</v>
      </c>
      <c r="T40" s="9">
        <f>+[2]Resumo!Y44</f>
        <v>170748.80852999544</v>
      </c>
      <c r="U40" s="9">
        <f>+[2]Resumo!Z44</f>
        <v>269662.8601679912</v>
      </c>
      <c r="V40" s="9">
        <f>+[2]Resumo!AA44</f>
        <v>354767.69412210537</v>
      </c>
      <c r="W40" s="9">
        <f>+[2]Resumo!AB44</f>
        <v>92500.82577000634</v>
      </c>
      <c r="X40" s="9">
        <f>+[2]Resumo!AC44</f>
        <v>167532.03081111918</v>
      </c>
      <c r="Y40" s="9">
        <f>+[2]Resumo!AD44</f>
        <v>243099.89592611935</v>
      </c>
      <c r="Z40" s="9">
        <f>+[2]Resumo!AE44</f>
        <v>329529.3451512102</v>
      </c>
      <c r="AA40" s="9">
        <f>+[2]Resumo!AF44</f>
        <v>92811.630203994078</v>
      </c>
      <c r="AB40" s="9">
        <f>+[2]Resumo!AG44</f>
        <v>176610.62001020915</v>
      </c>
      <c r="AC40" s="9">
        <f>+[2]Resumo!AH44</f>
        <v>260357.92646621304</v>
      </c>
    </row>
    <row r="41" spans="1:29" x14ac:dyDescent="0.25">
      <c r="A41" s="4" t="s">
        <v>8</v>
      </c>
      <c r="B41" s="9">
        <v>204174.67048622589</v>
      </c>
      <c r="C41" s="9">
        <v>228243.51967604435</v>
      </c>
      <c r="D41" s="12">
        <v>184186.61892355356</v>
      </c>
      <c r="E41" s="9">
        <v>168520.52270203055</v>
      </c>
      <c r="F41" s="9">
        <f>+[1]Resumo!K40</f>
        <v>138702.03359040004</v>
      </c>
      <c r="G41" s="9">
        <f>+[1]Resumo!L40</f>
        <v>36720.89301237998</v>
      </c>
      <c r="H41" s="9">
        <f>+[1]Resumo!M40</f>
        <v>75206.456347600004</v>
      </c>
      <c r="I41" s="9">
        <f>+[1]Resumo!N40</f>
        <v>125412.96787012203</v>
      </c>
      <c r="J41" s="9">
        <f>+[1]Resumo!O40</f>
        <v>172380.91401880205</v>
      </c>
      <c r="K41" s="9">
        <f>+[1]Resumo!P40</f>
        <v>38369.703234610031</v>
      </c>
      <c r="L41" s="9">
        <f>+[1]Resumo!Q40</f>
        <v>76735.448985960014</v>
      </c>
      <c r="M41" s="9">
        <f>+[2]Resumo!$R$40</f>
        <v>119440.66632092999</v>
      </c>
      <c r="N41" s="9">
        <f>+[2]Resumo!S40</f>
        <v>166649.96199737</v>
      </c>
      <c r="O41" s="9">
        <f>+[2]Resumo!T40</f>
        <v>45200.635360000961</v>
      </c>
      <c r="P41" s="9">
        <f>+[2]Resumo!U40</f>
        <v>89941.980200001519</v>
      </c>
      <c r="Q41" s="9">
        <f>+[2]Resumo!V40</f>
        <v>135552.1583100009</v>
      </c>
      <c r="R41" s="9">
        <f>+[2]Resumo!W40</f>
        <v>187286.7065382991</v>
      </c>
      <c r="S41" s="9">
        <f>+[2]Resumo!X40</f>
        <v>46856.581078999166</v>
      </c>
      <c r="T41" s="9">
        <f>+[2]Resumo!Y40</f>
        <v>94368.560229000752</v>
      </c>
      <c r="U41" s="9">
        <f>+[2]Resumo!Z40</f>
        <v>145400.23699900048</v>
      </c>
      <c r="V41" s="9">
        <f>+[2]Resumo!AA40</f>
        <v>192244.7416490005</v>
      </c>
      <c r="W41" s="9">
        <f>+[2]Resumo!AB40</f>
        <v>41967.060980000351</v>
      </c>
      <c r="X41" s="9">
        <f>+[2]Resumo!AC40</f>
        <v>78495.654469000641</v>
      </c>
      <c r="Y41" s="9">
        <f>+[2]Resumo!AD40</f>
        <v>109778.86843900049</v>
      </c>
      <c r="Z41" s="9">
        <f>+[2]Resumo!AE40</f>
        <v>152061.67164910081</v>
      </c>
      <c r="AA41" s="9">
        <f>+[2]Resumo!AF40</f>
        <v>42694.545749998979</v>
      </c>
      <c r="AB41" s="9">
        <f>+[2]Resumo!AG40</f>
        <v>83565.57755910061</v>
      </c>
      <c r="AC41" s="9">
        <f>+[2]Resumo!AH40</f>
        <v>120694.42324909949</v>
      </c>
    </row>
    <row r="42" spans="1:29" x14ac:dyDescent="0.25">
      <c r="A42" s="5" t="s">
        <v>61</v>
      </c>
      <c r="B42" s="9"/>
      <c r="C42" s="9"/>
      <c r="D42" s="12">
        <v>121891.41192031722</v>
      </c>
      <c r="E42" s="9">
        <v>110565.03855810041</v>
      </c>
      <c r="F42" s="9">
        <f>+[2]Resumo!K43</f>
        <v>147045.55239227921</v>
      </c>
      <c r="G42" s="9">
        <f>+[2]Resumo!L43</f>
        <v>37590.07383849602</v>
      </c>
      <c r="H42" s="9">
        <f>+[2]Resumo!M43</f>
        <v>76828.400194745409</v>
      </c>
      <c r="I42" s="9">
        <f>+[2]Resumo!N43</f>
        <v>110839.15837035637</v>
      </c>
      <c r="J42" s="9">
        <f>+[2]Resumo!O43</f>
        <v>162846.75517632873</v>
      </c>
      <c r="K42" s="9">
        <f>+[2]Resumo!P43</f>
        <v>48662.212868001552</v>
      </c>
      <c r="L42" s="9">
        <f>+[2]Resumo!Q43</f>
        <v>89813.241133322692</v>
      </c>
      <c r="M42" s="9">
        <f>+[2]Resumo!R43</f>
        <v>134987.08068549409</v>
      </c>
      <c r="N42" s="9">
        <f>+[2]Resumo!S43</f>
        <v>196794.59670756233</v>
      </c>
      <c r="O42" s="9">
        <f>+[2]Resumo!T43</f>
        <v>43533.772797000544</v>
      </c>
      <c r="P42" s="9">
        <f>+[2]Resumo!U43</f>
        <v>84735.054067999183</v>
      </c>
      <c r="Q42" s="9">
        <f>+[2]Resumo!V43</f>
        <v>129898.09994800146</v>
      </c>
      <c r="R42" s="9">
        <f>+[2]Resumo!W43</f>
        <v>177347.2278550007</v>
      </c>
      <c r="S42" s="9">
        <f>+[2]Resumo!X43</f>
        <v>37073.622167997033</v>
      </c>
      <c r="T42" s="9">
        <f>+[2]Resumo!Y43</f>
        <v>76380.248300994688</v>
      </c>
      <c r="U42" s="9">
        <f>+[2]Resumo!Z43</f>
        <v>124262.62316899071</v>
      </c>
      <c r="V42" s="9">
        <f>+[2]Resumo!AA43</f>
        <v>162522.9524731049</v>
      </c>
      <c r="W42" s="9">
        <f>+[2]Resumo!AB43</f>
        <v>50533.764790005982</v>
      </c>
      <c r="X42" s="9">
        <f>+[2]Resumo!AC43</f>
        <v>89036.376342118543</v>
      </c>
      <c r="Y42" s="9">
        <f>+[2]Resumo!AD43</f>
        <v>133321.02748711884</v>
      </c>
      <c r="Z42" s="9">
        <f>+[2]Resumo!AE43</f>
        <v>177467.67350210942</v>
      </c>
      <c r="AA42" s="9">
        <f>+[2]Resumo!AF43</f>
        <v>50117.084453995107</v>
      </c>
      <c r="AB42" s="9">
        <f>+[2]Resumo!AG43</f>
        <v>93045.042451108544</v>
      </c>
      <c r="AC42" s="9">
        <f>+[2]Resumo!AH43</f>
        <v>139663.50321711355</v>
      </c>
    </row>
    <row r="43" spans="1:29" x14ac:dyDescent="0.25">
      <c r="A43" s="4" t="s">
        <v>50</v>
      </c>
      <c r="B43" s="9"/>
      <c r="C43" s="9"/>
      <c r="D43" s="12">
        <f>+[2]Resumo!$C$47</f>
        <v>311273.65191863716</v>
      </c>
      <c r="E43" s="9">
        <f>+[2]Resumo!$G$47</f>
        <v>301802.65238597587</v>
      </c>
      <c r="F43" s="9">
        <f>+[2]Resumo!$K$47</f>
        <v>333349.19483771722</v>
      </c>
      <c r="G43" s="9">
        <f>+[2]Resumo!$L$47</f>
        <v>67640.949032977878</v>
      </c>
      <c r="H43" s="9">
        <f>+[2]Resumo!$M$47</f>
        <v>139297.59656268798</v>
      </c>
      <c r="I43" s="9">
        <f>+[2]Resumo!$N$47</f>
        <v>191166.68497002797</v>
      </c>
      <c r="J43" s="9">
        <f>+[2]Resumo!$O$47</f>
        <v>272219.26620897203</v>
      </c>
      <c r="K43" s="9">
        <f>+[2]Resumo!$P$47</f>
        <v>62873.472740338002</v>
      </c>
      <c r="L43" s="9">
        <f>+[2]Resumo!$Q$47</f>
        <v>128496.98405981802</v>
      </c>
      <c r="M43" s="9">
        <f>+[2]Resumo!$R$47</f>
        <v>195782.90831359799</v>
      </c>
      <c r="N43" s="9">
        <f>+[2]Resumo!$S$47</f>
        <v>271581.94187723997</v>
      </c>
      <c r="O43" s="9">
        <f>+[2]Resumo!T47</f>
        <v>64040.943049999987</v>
      </c>
      <c r="P43" s="9">
        <f>+[2]Resumo!U47</f>
        <v>131530.83435999963</v>
      </c>
      <c r="Q43" s="9">
        <f>+[2]Resumo!V47</f>
        <v>192551.8531599993</v>
      </c>
      <c r="R43" s="9">
        <f>+[2]Resumo!W47</f>
        <v>255602.32447000011</v>
      </c>
      <c r="S43" s="9">
        <f>+[2]Resumo!X47</f>
        <v>67532.432059999875</v>
      </c>
      <c r="T43" s="9">
        <f>+[2]Resumo!Y47</f>
        <v>140530.78442000004</v>
      </c>
      <c r="U43" s="9">
        <f>+[2]Resumo!Z47</f>
        <v>217035.12958000001</v>
      </c>
      <c r="V43" s="9">
        <f>+[2]Resumo!AA47</f>
        <v>281255.30476411397</v>
      </c>
      <c r="W43" s="9">
        <f>+[2]Resumo!AB47</f>
        <v>64779.105550000029</v>
      </c>
      <c r="X43" s="9">
        <f>+[2]Resumo!AC47</f>
        <v>129675.95975411408</v>
      </c>
      <c r="Y43" s="9">
        <f>+[2]Resumo!AD47</f>
        <v>198227.29983311403</v>
      </c>
      <c r="Z43" s="9">
        <f>+[2]Resumo!AE47</f>
        <v>260956.62489411407</v>
      </c>
      <c r="AA43" s="9">
        <f>+[2]Resumo!AF47</f>
        <v>63380.359850000001</v>
      </c>
      <c r="AB43" s="9">
        <f>+[2]Resumo!AG47</f>
        <v>129493.46841911397</v>
      </c>
      <c r="AC43" s="9">
        <f>+[2]Resumo!AH47</f>
        <v>194085.93338411412</v>
      </c>
    </row>
    <row r="44" spans="1:29" x14ac:dyDescent="0.25">
      <c r="A44" s="5" t="s">
        <v>53</v>
      </c>
      <c r="B44" s="9"/>
      <c r="C44" s="9"/>
      <c r="D44" s="12">
        <f>+[2]Resumo!$C$48</f>
        <v>100507.93988604999</v>
      </c>
      <c r="E44" s="9">
        <f>+[2]Resumo!$G$48</f>
        <v>108573.82303501001</v>
      </c>
      <c r="F44" s="9">
        <f>+[2]Resumo!$K$48</f>
        <v>113012.95978722001</v>
      </c>
      <c r="G44" s="9">
        <f>+[2]Resumo!$L$48</f>
        <v>28852.448002879999</v>
      </c>
      <c r="H44" s="9">
        <f>+[2]Resumo!$M$48</f>
        <v>57812.739177440002</v>
      </c>
      <c r="I44" s="9">
        <f>+[2]Resumo!N48</f>
        <v>81084.805801469993</v>
      </c>
      <c r="J44" s="9">
        <f>+[2]Resumo!O48</f>
        <v>105719.18227465001</v>
      </c>
      <c r="K44" s="9">
        <f>+[2]Resumo!P48</f>
        <v>27950.511478200006</v>
      </c>
      <c r="L44" s="9">
        <f>+[2]Resumo!Q48</f>
        <v>56752.907952660004</v>
      </c>
      <c r="M44" s="9">
        <f>+[2]Resumo!R48</f>
        <v>85476.652128609989</v>
      </c>
      <c r="N44" s="9">
        <f>+[2]Resumo!S48</f>
        <v>110927.0427796</v>
      </c>
      <c r="O44" s="9">
        <f>+[2]Resumo!T48</f>
        <v>28898.912969999998</v>
      </c>
      <c r="P44" s="9">
        <f>+[2]Resumo!U48</f>
        <v>57675.528130000006</v>
      </c>
      <c r="Q44" s="9">
        <f>+[2]Resumo!V48</f>
        <v>84100.097799999989</v>
      </c>
      <c r="R44" s="9">
        <f>+[2]Resumo!W48</f>
        <v>109155.71977</v>
      </c>
      <c r="S44" s="9">
        <f>+[2]Resumo!X48</f>
        <v>29372.727170000006</v>
      </c>
      <c r="T44" s="9">
        <f>+[2]Resumo!Y48</f>
        <v>59868.701990000001</v>
      </c>
      <c r="U44" s="9">
        <f>+[2]Resumo!Z48</f>
        <v>92693.578829999999</v>
      </c>
      <c r="V44" s="9">
        <f>+[2]Resumo!AA48</f>
        <v>115745.28062999996</v>
      </c>
      <c r="W44" s="9">
        <f>+[2]Resumo!AB48</f>
        <v>31169.728139999988</v>
      </c>
      <c r="X44" s="9">
        <f>+[2]Resumo!AC48</f>
        <v>62226.659040000006</v>
      </c>
      <c r="Y44" s="9">
        <f>+[2]Resumo!AD48</f>
        <v>92790.511759999994</v>
      </c>
      <c r="Z44" s="9">
        <f>+[2]Resumo!AE48</f>
        <v>122596.88461000001</v>
      </c>
      <c r="AA44" s="9">
        <f>+[2]Resumo!AF48</f>
        <v>30399.691650000001</v>
      </c>
      <c r="AB44" s="9">
        <f>+[2]Resumo!AG48</f>
        <v>62579.004789999999</v>
      </c>
      <c r="AC44" s="9">
        <f>+[2]Resumo!AH48</f>
        <v>91449.15561999999</v>
      </c>
    </row>
    <row r="45" spans="1:29" x14ac:dyDescent="0.25">
      <c r="A45" s="5" t="s">
        <v>62</v>
      </c>
      <c r="B45" s="9"/>
      <c r="C45" s="9"/>
      <c r="D45" s="12">
        <v>123915.33620204481</v>
      </c>
      <c r="E45" s="9">
        <v>113852.38652783309</v>
      </c>
      <c r="F45" s="9">
        <f>+[2]Resumo!K49</f>
        <v>115644.09393738999</v>
      </c>
      <c r="G45" s="9">
        <f>+[2]Resumo!L49</f>
        <v>23268.280508839998</v>
      </c>
      <c r="H45" s="9">
        <f>+[2]Resumo!M49</f>
        <v>50216.951872967998</v>
      </c>
      <c r="I45" s="9">
        <f>+[2]Resumo!N49</f>
        <v>68662.476792277987</v>
      </c>
      <c r="J45" s="9">
        <f>+[2]Resumo!O49</f>
        <v>102167.02564956203</v>
      </c>
      <c r="K45" s="9">
        <f>+[2]Resumo!P49</f>
        <v>21946.215215287986</v>
      </c>
      <c r="L45" s="9">
        <f>+[2]Resumo!Q49</f>
        <v>45579.161302927998</v>
      </c>
      <c r="M45" s="9">
        <f>+[2]Resumo!R49</f>
        <v>70917.838832677997</v>
      </c>
      <c r="N45" s="9">
        <f>+[2]Resumo!S49</f>
        <v>101061.75943003</v>
      </c>
      <c r="O45" s="9">
        <f>+[2]Resumo!T49</f>
        <v>23089.553180000003</v>
      </c>
      <c r="P45" s="9">
        <f>+[2]Resumo!U49</f>
        <v>49158.00101999996</v>
      </c>
      <c r="Q45" s="9">
        <f>+[2]Resumo!V49</f>
        <v>72991.504169999971</v>
      </c>
      <c r="R45" s="9">
        <f>+[2]Resumo!W49</f>
        <v>99004.533650000085</v>
      </c>
      <c r="S45" s="9">
        <f>+[2]Resumo!X49</f>
        <v>24117.533099999935</v>
      </c>
      <c r="T45" s="9">
        <f>+[2]Resumo!Y49</f>
        <v>52874.270990000026</v>
      </c>
      <c r="U45" s="9">
        <f>+[2]Resumo!Z49</f>
        <v>82977.601849999992</v>
      </c>
      <c r="V45" s="9">
        <f>+[2]Resumo!AA49</f>
        <v>109424.82777411399</v>
      </c>
      <c r="W45" s="9">
        <f>+[2]Resumo!AB49</f>
        <v>22561.881460000041</v>
      </c>
      <c r="X45" s="9">
        <f>+[2]Resumo!AC49</f>
        <v>44258.772044114077</v>
      </c>
      <c r="Y45" s="9">
        <f>+[2]Resumo!AD49</f>
        <v>71579.250183113996</v>
      </c>
      <c r="Z45" s="9">
        <f>+[2]Resumo!AE49</f>
        <v>94349.961144114044</v>
      </c>
      <c r="AA45" s="9">
        <f>+[2]Resumo!AF49</f>
        <v>19933.091570000019</v>
      </c>
      <c r="AB45" s="9">
        <f>+[2]Resumo!AG49</f>
        <v>44420.520109113982</v>
      </c>
      <c r="AC45" s="9">
        <f>+[2]Resumo!AH49</f>
        <v>68671.342164114147</v>
      </c>
    </row>
    <row r="46" spans="1:29" x14ac:dyDescent="0.25">
      <c r="A46" s="4" t="s">
        <v>22</v>
      </c>
      <c r="B46" s="11">
        <v>0.73576418447924519</v>
      </c>
      <c r="C46" s="11">
        <v>0.77343010753477093</v>
      </c>
      <c r="D46" s="14">
        <v>1.0169748252118644</v>
      </c>
      <c r="E46" s="11">
        <v>1.0813983031700831</v>
      </c>
      <c r="F46" s="11">
        <f>+[1]Resumo!K54</f>
        <v>1.1665862152127624</v>
      </c>
      <c r="G46" s="11">
        <f>+[1]Resumo!L54</f>
        <v>0.91024181085837286</v>
      </c>
      <c r="H46" s="11">
        <f>+[1]Resumo!M54</f>
        <v>0.91622144901942393</v>
      </c>
      <c r="I46" s="11">
        <f>+[1]Resumo!N54</f>
        <v>0.8091638708700617</v>
      </c>
      <c r="J46" s="11">
        <f>+[1]Resumo!O54</f>
        <v>0.81204295236893909</v>
      </c>
      <c r="K46" s="11">
        <f>+[1]Resumo!P54</f>
        <v>0.72241857419535027</v>
      </c>
      <c r="L46" s="11">
        <f>+[1]Resumo!Q54</f>
        <v>0.77152803764345479</v>
      </c>
      <c r="M46" s="11">
        <f>+[2]Resumo!$R$54</f>
        <v>0.76950297527358391</v>
      </c>
      <c r="N46" s="11">
        <f>+[2]Resumo!$S$54</f>
        <v>0.74724448439941471</v>
      </c>
      <c r="O46" s="11">
        <f>+[2]Resumo!T54</f>
        <v>0.72171488355103086</v>
      </c>
      <c r="P46" s="11">
        <f>+[2]Resumo!U54</f>
        <v>0.75299443290407941</v>
      </c>
      <c r="Q46" s="11">
        <f>+[2]Resumo!V54</f>
        <v>0.72537828527124659</v>
      </c>
      <c r="R46" s="11">
        <f>+[2]Resumo!W54</f>
        <v>0.70098337088479401</v>
      </c>
      <c r="S46" s="11">
        <f>+[2]Resumo!X54</f>
        <v>0.8046260993942822</v>
      </c>
      <c r="T46" s="11">
        <f>+[2]Resumo!Y54</f>
        <v>0.82302644235033129</v>
      </c>
      <c r="U46" s="11">
        <f>+[2]Resumo!Z54</f>
        <v>0.80483878812526932</v>
      </c>
      <c r="V46" s="11">
        <f>+[2]Resumo!AA54</f>
        <v>0.79278725042903819</v>
      </c>
      <c r="W46" s="11">
        <f>+[2]Resumo!AB54</f>
        <v>0.70030840277109008</v>
      </c>
      <c r="X46" s="11">
        <f>+[2]Resumo!AC54</f>
        <v>0.77403681628091037</v>
      </c>
      <c r="Y46" s="11">
        <f>+[2]Resumo!AD54</f>
        <v>0.81541499258131078</v>
      </c>
      <c r="Z46" s="11">
        <f>+[2]Resumo!AE54</f>
        <v>0.79190709032110518</v>
      </c>
      <c r="AA46" s="11">
        <f>+[2]Resumo!AF54</f>
        <v>0.68289243180724213</v>
      </c>
      <c r="AB46" s="11">
        <f>+[2]Resumo!AG54</f>
        <v>0.73321450551291012</v>
      </c>
      <c r="AC46" s="11">
        <f>+[2]Resumo!AH54</f>
        <v>0.74545813149768225</v>
      </c>
    </row>
    <row r="47" spans="1:29" x14ac:dyDescent="0.25">
      <c r="A47" s="25" t="s">
        <v>9</v>
      </c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x14ac:dyDescent="0.25">
      <c r="A48" s="4" t="s">
        <v>3</v>
      </c>
      <c r="B48" s="9">
        <v>1488229.26362228</v>
      </c>
      <c r="C48" s="9">
        <v>1896548.6476105279</v>
      </c>
      <c r="D48" s="12">
        <v>2165164.6004738552</v>
      </c>
      <c r="E48" s="9">
        <v>2479837.5159097328</v>
      </c>
      <c r="F48" s="9">
        <f>+[1]Resumo!K20</f>
        <v>3043668.8189769965</v>
      </c>
      <c r="G48" s="9">
        <f>+[1]Resumo!L20</f>
        <v>2961889.2207594682</v>
      </c>
      <c r="H48" s="9">
        <f>+[1]Resumo!M20</f>
        <v>2918836.8182410626</v>
      </c>
      <c r="I48" s="9">
        <f>+[1]Resumo!N20</f>
        <v>2561722.4560639616</v>
      </c>
      <c r="J48" s="9">
        <f>+[1]Resumo!O20</f>
        <v>2577053.7626521345</v>
      </c>
      <c r="K48" s="9">
        <f>+[1]Resumo!P20</f>
        <v>2561193.8128413795</v>
      </c>
      <c r="L48" s="9">
        <f>+[1]Resumo!Q20</f>
        <v>2515366.707236276</v>
      </c>
      <c r="M48" s="9">
        <f>+[2]Resumo!$R$20</f>
        <v>2606486.0073090456</v>
      </c>
      <c r="N48" s="9">
        <f>+[2]Resumo!$S$20</f>
        <v>2676814.8494744524</v>
      </c>
      <c r="O48" s="9">
        <f>+[2]Resumo!T20</f>
        <v>2700658.3998335884</v>
      </c>
      <c r="P48" s="9">
        <f>+[2]Resumo!U20</f>
        <v>2753149.3548271395</v>
      </c>
      <c r="Q48" s="9">
        <f>+[2]Resumo!V20</f>
        <v>2932023.5337610245</v>
      </c>
      <c r="R48" s="9">
        <f>+[2]Resumo!W20</f>
        <v>2857413.9939355548</v>
      </c>
      <c r="S48" s="9">
        <f>+[2]Resumo!X20</f>
        <v>2903781.0141920247</v>
      </c>
      <c r="T48" s="9">
        <f>+[2]Resumo!Y20</f>
        <v>2981535.2830913039</v>
      </c>
      <c r="U48" s="9">
        <f>+[2]Resumo!Z20</f>
        <v>2997497.5606941502</v>
      </c>
      <c r="V48" s="9">
        <f>+[2]Resumo!AA20</f>
        <v>3009927.100870511</v>
      </c>
      <c r="W48" s="9">
        <f>+[2]Resumo!AB20</f>
        <v>3163910.3181786197</v>
      </c>
      <c r="X48" s="9">
        <f>+[2]Resumo!AC20</f>
        <v>3176152.3455898762</v>
      </c>
      <c r="Y48" s="9">
        <f>+[2]Resumo!AD20</f>
        <v>3186245.2104569646</v>
      </c>
      <c r="Z48" s="9">
        <f>+[2]Resumo!AE20</f>
        <v>3280716.1338279438</v>
      </c>
      <c r="AA48" s="9">
        <f>+[2]Resumo!AF20</f>
        <v>3297583.564116742</v>
      </c>
      <c r="AB48" s="9">
        <f>+[2]Resumo!AG20</f>
        <v>3257112.0159627032</v>
      </c>
      <c r="AC48" s="9">
        <f>+[2]Resumo!AH20</f>
        <v>3229967.7361969375</v>
      </c>
    </row>
    <row r="49" spans="1:29" x14ac:dyDescent="0.25">
      <c r="A49" s="7" t="s">
        <v>25</v>
      </c>
      <c r="B49" s="11">
        <v>0.38492950435075907</v>
      </c>
      <c r="C49" s="11">
        <v>0.41368010232533264</v>
      </c>
      <c r="D49" s="14">
        <v>0.58936920673306459</v>
      </c>
      <c r="E49" s="11">
        <v>0.58626110169198353</v>
      </c>
      <c r="F49" s="11">
        <f>+[2]Resumo!K21/(+[2]Resumo!K21+[2]Resumo!K22)</f>
        <v>0.59603162319754666</v>
      </c>
      <c r="G49" s="11">
        <f>+[2]Resumo!L21/(+[2]Resumo!L21+[2]Resumo!L22)</f>
        <v>0.5975672110102842</v>
      </c>
      <c r="H49" s="11">
        <f>+[2]Resumo!M21/(+[2]Resumo!M21+[2]Resumo!M22)</f>
        <v>0.60687230853077689</v>
      </c>
      <c r="I49" s="11">
        <f>+[2]Resumo!N21/(+[2]Resumo!N21+[2]Resumo!N22)</f>
        <v>0.65612135693909335</v>
      </c>
      <c r="J49" s="11">
        <f>+[2]Resumo!O21/(+[2]Resumo!O21+[2]Resumo!O22)</f>
        <v>0.6410397870704958</v>
      </c>
      <c r="K49" s="11">
        <f>+[2]Resumo!P21/(+[2]Resumo!P21+[2]Resumo!P22)</f>
        <v>0.64974268912545563</v>
      </c>
      <c r="L49" s="11">
        <f>+[2]Resumo!Q21/(+[2]Resumo!Q21+[2]Resumo!Q22)</f>
        <v>0.65575741407589005</v>
      </c>
      <c r="M49" s="11">
        <f>+[2]Resumo!R21/(+[2]Resumo!R21+[2]Resumo!R22)</f>
        <v>0.65453140339780325</v>
      </c>
      <c r="N49" s="11">
        <f>+[2]Resumo!S21/(+[2]Resumo!S21+[2]Resumo!S22)</f>
        <v>0.67885251324683304</v>
      </c>
      <c r="O49" s="11">
        <f>+[2]Resumo!T21/(+[2]Resumo!T21+[2]Resumo!T22)</f>
        <v>0.68298642261787157</v>
      </c>
      <c r="P49" s="11">
        <f>+[2]Resumo!U21/(+[2]Resumo!U21+[2]Resumo!U22)</f>
        <v>0.69443117762850559</v>
      </c>
      <c r="Q49" s="11">
        <f>+[2]Resumo!V21/(+[2]Resumo!V21+[2]Resumo!V22)</f>
        <v>0.71329106000042775</v>
      </c>
      <c r="R49" s="26">
        <f>+[2]Resumo!W21/(+[2]Resumo!W21+[2]Resumo!W22)</f>
        <v>0.71488321719141257</v>
      </c>
      <c r="S49" s="26">
        <f>+[2]Resumo!X21/(+[2]Resumo!X21+[2]Resumo!X22)</f>
        <v>0.71408902688323694</v>
      </c>
      <c r="T49" s="26">
        <f>+[2]Resumo!Y21/(+[2]Resumo!Y21+[2]Resumo!Y22)</f>
        <v>0.72252115055450583</v>
      </c>
      <c r="U49" s="26">
        <f>+[2]Resumo!Z21/(+[2]Resumo!Z21+[2]Resumo!Z22)</f>
        <v>0.70805880311289626</v>
      </c>
      <c r="V49" s="26">
        <f>+[2]Resumo!AA21/(+[2]Resumo!AA21+[2]Resumo!AA22)</f>
        <v>0.70415770817797552</v>
      </c>
      <c r="W49" s="26">
        <f>+[2]Resumo!AB21/(+[2]Resumo!AB21+[2]Resumo!AB22)</f>
        <v>0.70440596252296928</v>
      </c>
      <c r="X49" s="26">
        <f>+[2]Resumo!AC21/(+[2]Resumo!AC21+[2]Resumo!AC22)</f>
        <v>0.71100286709174099</v>
      </c>
      <c r="Y49" s="26">
        <f>+[2]Resumo!AD21/(+[2]Resumo!AD21+[2]Resumo!AD22)</f>
        <v>0.71961868832973774</v>
      </c>
      <c r="Z49" s="26">
        <f>+[2]Resumo!AE21/(+[2]Resumo!AE21+[2]Resumo!AE22)</f>
        <v>0.74091755804300297</v>
      </c>
      <c r="AA49" s="26">
        <f>+[2]Resumo!AF21/(+[2]Resumo!AF21+[2]Resumo!AF22)</f>
        <v>0.70016872336584735</v>
      </c>
      <c r="AB49" s="26">
        <f>+[2]Resumo!AG21/(+[2]Resumo!AG21+[2]Resumo!AG22)</f>
        <v>0.73454308663126167</v>
      </c>
      <c r="AC49" s="26">
        <f>+[2]Resumo!AH21/(+[2]Resumo!AH21+[2]Resumo!AH22)</f>
        <v>0.7347983387116116</v>
      </c>
    </row>
    <row r="50" spans="1:29" x14ac:dyDescent="0.25">
      <c r="A50" s="7" t="s">
        <v>26</v>
      </c>
      <c r="B50" s="11">
        <v>0.6150704956492411</v>
      </c>
      <c r="C50" s="11">
        <v>0.58631989767466719</v>
      </c>
      <c r="D50" s="14">
        <v>0.41063079326693563</v>
      </c>
      <c r="E50" s="11">
        <v>0.41373889830801658</v>
      </c>
      <c r="F50" s="11">
        <f>+[2]Resumo!K22/(+[2]Resumo!K22+[2]Resumo!K21)</f>
        <v>0.4039683768024534</v>
      </c>
      <c r="G50" s="11">
        <f>+[2]Resumo!L22/(+[2]Resumo!L22+[2]Resumo!L21)</f>
        <v>0.40243278898971585</v>
      </c>
      <c r="H50" s="11">
        <f>+[2]Resumo!M22/(+[2]Resumo!M22+[2]Resumo!M21)</f>
        <v>0.39312769146922305</v>
      </c>
      <c r="I50" s="11">
        <f>+[2]Resumo!N22/(+[2]Resumo!N22+[2]Resumo!N21)</f>
        <v>0.34387864306090665</v>
      </c>
      <c r="J50" s="11">
        <f>+[2]Resumo!O22/(+[2]Resumo!O22+[2]Resumo!O21)</f>
        <v>0.3589602129295042</v>
      </c>
      <c r="K50" s="11">
        <f>+[2]Resumo!P22/(+[2]Resumo!P22+[2]Resumo!P21)</f>
        <v>0.35025731087454448</v>
      </c>
      <c r="L50" s="11">
        <f>+[2]Resumo!Q22/(+[2]Resumo!Q22+[2]Resumo!Q21)</f>
        <v>0.34424258592410995</v>
      </c>
      <c r="M50" s="11">
        <f>+[2]Resumo!R22/(+[2]Resumo!R22+[2]Resumo!R21)</f>
        <v>0.34546859660219675</v>
      </c>
      <c r="N50" s="11">
        <f>+[2]Resumo!S22/(+[2]Resumo!S22++[2]Resumo!S21)</f>
        <v>0.32114748675316684</v>
      </c>
      <c r="O50" s="11">
        <f>+[2]Resumo!T22/(+[2]Resumo!T22++[2]Resumo!T21)</f>
        <v>0.31701357738212843</v>
      </c>
      <c r="P50" s="11">
        <f>+[2]Resumo!U22/(+[2]Resumo!U22++[2]Resumo!U21)</f>
        <v>0.30556882237149446</v>
      </c>
      <c r="Q50" s="11">
        <f>+[2]Resumo!V22/(+[2]Resumo!V22++[2]Resumo!V21)</f>
        <v>0.28670893999957231</v>
      </c>
      <c r="R50" s="26">
        <f>+[2]Resumo!W22/(+[2]Resumo!W22++[2]Resumo!W21)</f>
        <v>0.28511678280858743</v>
      </c>
      <c r="S50" s="26">
        <f>+[2]Resumo!X22/(+[2]Resumo!X22++[2]Resumo!X21)</f>
        <v>0.28591097311676311</v>
      </c>
      <c r="T50" s="26">
        <f>+[2]Resumo!Y22/(+[2]Resumo!Y22++[2]Resumo!Y21)</f>
        <v>0.27747884944549417</v>
      </c>
      <c r="U50" s="26">
        <f>+[2]Resumo!Z22/(+[2]Resumo!Z22++[2]Resumo!Z21)</f>
        <v>0.29194119688710368</v>
      </c>
      <c r="V50" s="26">
        <f>+[2]Resumo!AA22/(+[2]Resumo!AA22++[2]Resumo!AA21)</f>
        <v>0.29584229182202459</v>
      </c>
      <c r="W50" s="26">
        <f>+[2]Resumo!AB22/(+[2]Resumo!AB22++[2]Resumo!AB21)</f>
        <v>0.29559403747703078</v>
      </c>
      <c r="X50" s="26">
        <f>+[2]Resumo!AC22/(+[2]Resumo!AC22++[2]Resumo!AC21)</f>
        <v>0.28899713290825896</v>
      </c>
      <c r="Y50" s="26">
        <f>+[2]Resumo!AD22/(+[2]Resumo!AD22++[2]Resumo!AD21)</f>
        <v>0.28038131167026226</v>
      </c>
      <c r="Z50" s="26">
        <f>+[2]Resumo!AE22/(+[2]Resumo!AE22++[2]Resumo!AE21)</f>
        <v>0.25908244195699703</v>
      </c>
      <c r="AA50" s="26">
        <f>+[2]Resumo!AF22/(+[2]Resumo!AF22++[2]Resumo!AF21)</f>
        <v>0.2998312766341526</v>
      </c>
      <c r="AB50" s="26">
        <f>+[2]Resumo!AG22/(+[2]Resumo!AG22++[2]Resumo!AG21)</f>
        <v>0.26545691336873833</v>
      </c>
      <c r="AC50" s="26">
        <f>+[2]Resumo!AH22/(+[2]Resumo!AH22++[2]Resumo!AH21)</f>
        <v>0.2652016612883884</v>
      </c>
    </row>
    <row r="51" spans="1:29" x14ac:dyDescent="0.25">
      <c r="A51" s="7" t="s">
        <v>23</v>
      </c>
      <c r="B51" s="11">
        <v>0.64406782750581104</v>
      </c>
      <c r="C51" s="11">
        <v>0.59874656239240054</v>
      </c>
      <c r="D51" s="14">
        <v>0.71637862652886741</v>
      </c>
      <c r="E51" s="11">
        <v>0.67361467105027895</v>
      </c>
      <c r="F51" s="11">
        <f>+[2]Resumo!K23/(+[2]Resumo!K23+[2]Resumo!K24)</f>
        <v>0.68482956799172623</v>
      </c>
      <c r="G51" s="11">
        <f>+[2]Resumo!L23/(+[2]Resumo!L23+[2]Resumo!L24)</f>
        <v>0.66179592802989606</v>
      </c>
      <c r="H51" s="11">
        <f>+[2]Resumo!M23/(+[2]Resumo!M23+[2]Resumo!M24)</f>
        <v>0.63555012177491232</v>
      </c>
      <c r="I51" s="11">
        <f>+[2]Resumo!N23/(+[2]Resumo!N23+[2]Resumo!N24)</f>
        <v>0.69610834238748387</v>
      </c>
      <c r="J51" s="11">
        <f>+[2]Resumo!O23/(+[2]Resumo!O23+[2]Resumo!O24)</f>
        <v>0.79085489815675614</v>
      </c>
      <c r="K51" s="11">
        <f>+[2]Resumo!P23/(+[2]Resumo!P23+[2]Resumo!P24)</f>
        <v>0.72814319928126536</v>
      </c>
      <c r="L51" s="11">
        <f>+[2]Resumo!Q23/(+[2]Resumo!Q23+[2]Resumo!Q24)</f>
        <v>0.71709646782366576</v>
      </c>
      <c r="M51" s="11">
        <f>+[2]Resumo!R23/(+[2]Resumo!R23+[2]Resumo!R24)</f>
        <v>0.73282722447780912</v>
      </c>
      <c r="N51" s="11">
        <f>+[2]Resumo!S23/+[2]Resumo!S20</f>
        <v>0.80978164784582496</v>
      </c>
      <c r="O51" s="11">
        <f>+[2]Resumo!T23/+[2]Resumo!T20</f>
        <v>0.83986576719731421</v>
      </c>
      <c r="P51" s="11">
        <f>+[2]Resumo!U23/+[2]Resumo!U20</f>
        <v>0.82586248687928487</v>
      </c>
      <c r="Q51" s="26">
        <f>+[2]Resumo!V23/(+[2]Resumo!V23+[2]Resumo!V24)</f>
        <v>0.83249305751065095</v>
      </c>
      <c r="R51" s="11">
        <f>+[2]Resumo!W23/(+[2]Resumo!W23+[2]Resumo!W24)</f>
        <v>0.79173763284544341</v>
      </c>
      <c r="S51" s="11">
        <f>+[2]Resumo!X23/(+[2]Resumo!X23+[2]Resumo!X24)</f>
        <v>0.79003675396012529</v>
      </c>
      <c r="T51" s="11">
        <f>+[2]Resumo!Y23/(+[2]Resumo!Y23+[2]Resumo!Y24)</f>
        <v>0.81104592311086787</v>
      </c>
      <c r="U51" s="11">
        <f>+[2]Resumo!Z23/(+[2]Resumo!Z23+[2]Resumo!Z24)</f>
        <v>0.80430811234190425</v>
      </c>
      <c r="V51" s="11">
        <f>+[2]Resumo!AA23/(+[2]Resumo!AA23+[2]Resumo!AA24)</f>
        <v>0.84550942187440026</v>
      </c>
      <c r="W51" s="11">
        <f>+[2]Resumo!AB23/(+[2]Resumo!AB23+[2]Resumo!AB24)</f>
        <v>0.84125414339626137</v>
      </c>
      <c r="X51" s="11">
        <f>+[2]Resumo!AC23/(+[2]Resumo!AC23+[2]Resumo!AC24)</f>
        <v>0.82055283782429744</v>
      </c>
      <c r="Y51" s="11">
        <f>+[2]Resumo!AD23/(+[2]Resumo!AD23+[2]Resumo!AD24)</f>
        <v>0.83019315190609666</v>
      </c>
      <c r="Z51" s="11">
        <f>+[2]Resumo!AE23/(+[2]Resumo!AE23+[2]Resumo!AE24)</f>
        <v>0.87225957898069439</v>
      </c>
      <c r="AA51" s="11">
        <f>+[2]Resumo!AF23/(+[2]Resumo!AF23+[2]Resumo!AF24)</f>
        <v>0.86843800546787653</v>
      </c>
      <c r="AB51" s="11">
        <f>+[2]Resumo!AG23/(+[2]Resumo!AG23+[2]Resumo!AG24)</f>
        <v>0.84182177260551416</v>
      </c>
      <c r="AC51" s="11">
        <f>+[2]Resumo!AH23/(+[2]Resumo!AH23+[2]Resumo!AH24)</f>
        <v>0.84096014356576587</v>
      </c>
    </row>
    <row r="52" spans="1:29" x14ac:dyDescent="0.25">
      <c r="A52" s="8" t="s">
        <v>39</v>
      </c>
      <c r="B52" s="11">
        <v>0.2880938104608034</v>
      </c>
      <c r="C52" s="11">
        <v>0.32609458009459286</v>
      </c>
      <c r="D52" s="14">
        <v>0.28362176226695995</v>
      </c>
      <c r="E52" s="11">
        <v>0.32638532894972533</v>
      </c>
      <c r="F52" s="11">
        <f>++[2]Resumo!K24/(+[2]Resumo!K23+[2]Resumo!K24)</f>
        <v>0.31517043200827377</v>
      </c>
      <c r="G52" s="11">
        <f>++[2]Resumo!L24/(+[2]Resumo!L23+[2]Resumo!L24)</f>
        <v>0.33820407197010399</v>
      </c>
      <c r="H52" s="11">
        <f>++[2]Resumo!M24/(+[2]Resumo!M23+[2]Resumo!M24)</f>
        <v>0.36444987822508762</v>
      </c>
      <c r="I52" s="11">
        <f>++[2]Resumo!N24/(+[2]Resumo!N23+[2]Resumo!N24)</f>
        <v>0.30389165761251619</v>
      </c>
      <c r="J52" s="11">
        <f>++[2]Resumo!O24/(+[2]Resumo!O23+[2]Resumo!O24)</f>
        <v>0.20914510184324392</v>
      </c>
      <c r="K52" s="11">
        <f>++[2]Resumo!P24/(+[2]Resumo!P23+[2]Resumo!P24)</f>
        <v>0.27185680071873464</v>
      </c>
      <c r="L52" s="11">
        <f>++[2]Resumo!Q24/(+[2]Resumo!Q23+[2]Resumo!Q24)</f>
        <v>0.28290353217633413</v>
      </c>
      <c r="M52" s="11">
        <f>++[2]Resumo!R24/(+[2]Resumo!R23+[2]Resumo!R24)</f>
        <v>0.26717277552219088</v>
      </c>
      <c r="N52" s="11">
        <f>++[2]Resumo!S24/+[2]Resumo!S20</f>
        <v>0.19874448529918393</v>
      </c>
      <c r="O52" s="11">
        <f>++[2]Resumo!T24/+[2]Resumo!T20</f>
        <v>0.16772577294132504</v>
      </c>
      <c r="P52" s="11">
        <f>++[2]Resumo!U24/+[2]Resumo!U20</f>
        <v>0.17539240618679552</v>
      </c>
      <c r="Q52" s="26">
        <f>++[2]Resumo!V24/(+[2]Resumo!V23+[2]Resumo!V24)</f>
        <v>0.16750694248934908</v>
      </c>
      <c r="R52" s="11">
        <f>++[2]Resumo!W24/(+[2]Resumo!W23+[2]Resumo!W24)</f>
        <v>0.20826236715455659</v>
      </c>
      <c r="S52" s="11">
        <f>++[2]Resumo!X24/(+[2]Resumo!X23+[2]Resumo!X24)</f>
        <v>0.20996324603987465</v>
      </c>
      <c r="T52" s="11">
        <f>++[2]Resumo!Y24/(+[2]Resumo!Y23+[2]Resumo!Y24)</f>
        <v>0.18895407688913216</v>
      </c>
      <c r="U52" s="11">
        <f>++[2]Resumo!Z24/(+[2]Resumo!Z23+[2]Resumo!Z24)</f>
        <v>0.1956918876580957</v>
      </c>
      <c r="V52" s="11">
        <f>++[2]Resumo!AA24/(+[2]Resumo!AA23+[2]Resumo!AA24)</f>
        <v>0.15449057812559977</v>
      </c>
      <c r="W52" s="11">
        <f>++[2]Resumo!AB24/(+[2]Resumo!AB23+[2]Resumo!AB24)</f>
        <v>0.15874585660373861</v>
      </c>
      <c r="X52" s="11">
        <f>++[2]Resumo!AC24/(+[2]Resumo!AC23+[2]Resumo!AC24)</f>
        <v>0.1794471621757025</v>
      </c>
      <c r="Y52" s="11">
        <f>++[2]Resumo!AD24/(+[2]Resumo!AD23+[2]Resumo!AD24)</f>
        <v>0.16980684809390331</v>
      </c>
      <c r="Z52" s="11">
        <f>++[2]Resumo!AE24/(+[2]Resumo!AE23+[2]Resumo!AE24)</f>
        <v>0.12774042101930561</v>
      </c>
      <c r="AA52" s="11">
        <f>++[2]Resumo!AF24/(+[2]Resumo!AF23+[2]Resumo!AF24)</f>
        <v>0.13156199453212342</v>
      </c>
      <c r="AB52" s="11">
        <f>++[2]Resumo!AG24/(+[2]Resumo!AG23+[2]Resumo!AG24)</f>
        <v>0.15817822739448587</v>
      </c>
      <c r="AC52" s="11">
        <f>++[2]Resumo!AH24/(+[2]Resumo!AH23+[2]Resumo!AH24)</f>
        <v>0.15903985643423421</v>
      </c>
    </row>
    <row r="53" spans="1:29" x14ac:dyDescent="0.25">
      <c r="A53" s="4" t="s">
        <v>10</v>
      </c>
      <c r="B53" s="11">
        <v>0.20432110221915784</v>
      </c>
      <c r="C53" s="11">
        <v>0.37827276429781204</v>
      </c>
      <c r="D53" s="14">
        <v>0.40816592037340665</v>
      </c>
      <c r="E53" s="11">
        <v>0.45769117872836956</v>
      </c>
      <c r="F53" s="11">
        <f>+[1]Resumo!K108</f>
        <v>0.5206103354683469</v>
      </c>
      <c r="G53" s="11">
        <f>+[1]Resumo!L108</f>
        <v>0.48582415776677501</v>
      </c>
      <c r="H53" s="11">
        <f>+[1]Resumo!M108</f>
        <v>0.49188327507509283</v>
      </c>
      <c r="I53" s="11">
        <f>+[1]Resumo!N108</f>
        <v>0.53899023806434943</v>
      </c>
      <c r="J53" s="11">
        <f>+[1]Resumo!O108</f>
        <v>0.54782647769670645</v>
      </c>
      <c r="K53" s="11">
        <f>+[1]Resumo!P108</f>
        <v>0.50155081704309645</v>
      </c>
      <c r="L53" s="11">
        <f>+[1]Resumo!Q108</f>
        <v>0.47513521300016381</v>
      </c>
      <c r="M53" s="11">
        <f>+[2]Resumo!$S$108</f>
        <v>0.43582483964761365</v>
      </c>
      <c r="N53" s="11">
        <f>+[2]Resumo!$S$108</f>
        <v>0.43582483964761365</v>
      </c>
      <c r="O53" s="11">
        <f>+[2]Resumo!T108</f>
        <v>0.51444382370341823</v>
      </c>
      <c r="P53" s="11">
        <f>+[2]Resumo!U108</f>
        <v>0.4785453697104961</v>
      </c>
      <c r="Q53" s="11">
        <f>+[2]Resumo!V108</f>
        <v>0.49801553056293585</v>
      </c>
      <c r="R53" s="11">
        <f>+[2]Resumo!W108</f>
        <v>0.50444694100834064</v>
      </c>
      <c r="S53" s="11">
        <f>+[2]Resumo!X108</f>
        <v>0.42077675933466752</v>
      </c>
      <c r="T53" s="11">
        <f>+[2]Resumo!Y108</f>
        <v>0.43610983909655754</v>
      </c>
      <c r="U53" s="11">
        <f>+[2]Resumo!Z108</f>
        <v>0.44441927837268935</v>
      </c>
      <c r="V53" s="11">
        <f>+[2]Resumo!AA108</f>
        <v>0.41334885851960279</v>
      </c>
      <c r="W53" s="11">
        <f>+[2]Resumo!AB108</f>
        <v>0.46160555871731634</v>
      </c>
      <c r="X53" s="11">
        <f>+[2]Resumo!AC108</f>
        <v>0.4696575677529975</v>
      </c>
      <c r="Y53" s="11">
        <f>+[2]Resumo!AD108</f>
        <v>0.47118389200827393</v>
      </c>
      <c r="Z53" s="11">
        <f>+[2]Resumo!AE108</f>
        <v>0.49424222051011713</v>
      </c>
      <c r="AA53" s="11">
        <f>+[2]Resumo!AF108</f>
        <v>0.51254021232384506</v>
      </c>
      <c r="AB53" s="11">
        <f>+[2]Resumo!AG108</f>
        <v>0.51005689707668234</v>
      </c>
      <c r="AC53" s="11">
        <f>+[2]Resumo!AH108</f>
        <v>0.47015619013862964</v>
      </c>
    </row>
    <row r="54" spans="1:29" x14ac:dyDescent="0.25">
      <c r="A54" s="5" t="s">
        <v>51</v>
      </c>
      <c r="B54" s="11">
        <v>0.31018621444351363</v>
      </c>
      <c r="C54" s="11">
        <v>0.48832694300452778</v>
      </c>
      <c r="D54" s="14">
        <v>0.48984049344834846</v>
      </c>
      <c r="E54" s="11">
        <v>0.58316053334735052</v>
      </c>
      <c r="F54" s="11">
        <f>+[1]Resumo!K106</f>
        <v>0.61639901986544399</v>
      </c>
      <c r="G54" s="11">
        <f>+[1]Resumo!L106</f>
        <v>0.56399236060226143</v>
      </c>
      <c r="H54" s="11">
        <f>+[1]Resumo!M106</f>
        <v>0.56455579289483793</v>
      </c>
      <c r="I54" s="11">
        <f>+[1]Resumo!N106</f>
        <v>0.67924953436808966</v>
      </c>
      <c r="J54" s="11">
        <f>+[1]Resumo!O106</f>
        <v>0.70675259677881819</v>
      </c>
      <c r="K54" s="11">
        <f>+[1]Resumo!P106</f>
        <v>0.66402836832577128</v>
      </c>
      <c r="L54" s="11">
        <f>+[1]Resumo!Q106</f>
        <v>0.60765098099069692</v>
      </c>
      <c r="M54" s="11">
        <f>+[2]Resumo!$R$106</f>
        <v>0.60126186077251798</v>
      </c>
      <c r="N54" s="11">
        <f>+[2]Resumo!$S$106</f>
        <v>0.57905116515424582</v>
      </c>
      <c r="O54" s="11">
        <f>+[2]Resumo!T106</f>
        <v>0.66684489702822725</v>
      </c>
      <c r="P54" s="11">
        <f>+[2]Resumo!U106</f>
        <v>0.61403791436847521</v>
      </c>
      <c r="Q54" s="11">
        <f>+[2]Resumo!V106</f>
        <v>0.63560385102267514</v>
      </c>
      <c r="R54" s="11">
        <f>+[2]Resumo!W106</f>
        <v>0.63268994195193451</v>
      </c>
      <c r="S54" s="11">
        <f>+[2]Resumo!X106</f>
        <v>0.52716132225465628</v>
      </c>
      <c r="T54" s="11">
        <f>+[2]Resumo!Y106</f>
        <v>0.54316416168348602</v>
      </c>
      <c r="U54" s="11">
        <f>+[2]Resumo!Z106</f>
        <v>0.53874305069945405</v>
      </c>
      <c r="V54" s="11">
        <f>+[2]Resumo!AA106</f>
        <v>0.49421891610482144</v>
      </c>
      <c r="W54" s="11">
        <f>+[2]Resumo!AB106</f>
        <v>0.56888527047611126</v>
      </c>
      <c r="X54" s="11">
        <f>+[2]Resumo!AC106</f>
        <v>0.56131882255625209</v>
      </c>
      <c r="Y54" s="11">
        <f>+[2]Resumo!AD106</f>
        <v>0.56789339534470196</v>
      </c>
      <c r="Z54" s="11">
        <f>+[2]Resumo!AE106</f>
        <v>0.58233141151838563</v>
      </c>
      <c r="AA54" s="11">
        <f>+[2]Resumo!AF106</f>
        <v>0.60671192572284405</v>
      </c>
      <c r="AB54" s="11">
        <f>+[2]Resumo!AG106</f>
        <v>0.60515225952946583</v>
      </c>
      <c r="AC54" s="11">
        <f>+[2]Resumo!AH106</f>
        <v>0.56109538412363225</v>
      </c>
    </row>
    <row r="55" spans="1:29" x14ac:dyDescent="0.25">
      <c r="A55" s="5" t="s">
        <v>60</v>
      </c>
      <c r="B55" s="11"/>
      <c r="C55" s="11"/>
      <c r="D55" s="14"/>
      <c r="E55" s="11">
        <v>0.69592055578269574</v>
      </c>
      <c r="F55" s="11">
        <v>0.62863287900224729</v>
      </c>
      <c r="G55" s="11">
        <v>0.64515214068649729</v>
      </c>
      <c r="H55" s="11">
        <v>0.64684794712904436</v>
      </c>
      <c r="I55" s="11">
        <v>0.59808197440463828</v>
      </c>
      <c r="J55" s="11">
        <v>0.62716363786392593</v>
      </c>
      <c r="K55" s="11">
        <v>0.59523115910241453</v>
      </c>
      <c r="L55" s="11">
        <v>0.63460082435143761</v>
      </c>
      <c r="M55" s="11">
        <v>0.62642835219717274</v>
      </c>
      <c r="N55" s="11">
        <v>0.60232139824372832</v>
      </c>
      <c r="O55" s="11">
        <v>0.57749362065443721</v>
      </c>
      <c r="P55" s="11">
        <v>0.63839105123464213</v>
      </c>
      <c r="Q55" s="11">
        <f>+[2]Resumo!V95</f>
        <v>0.58207866539360964</v>
      </c>
      <c r="R55" s="11">
        <f>+[2]Resumo!W95</f>
        <v>0.59799481339443605</v>
      </c>
      <c r="S55" s="11">
        <f>+[2]Resumo!X95</f>
        <v>0.59079197162200192</v>
      </c>
      <c r="T55" s="11">
        <f>+[2]Resumo!Y95</f>
        <v>0.5812200633244583</v>
      </c>
      <c r="U55" s="11">
        <f>+[2]Resumo!Z95</f>
        <v>0.58079365169339559</v>
      </c>
      <c r="V55" s="11">
        <f>+[2]Resumo!AA95</f>
        <v>0.59479882397230177</v>
      </c>
      <c r="W55" s="11">
        <f>+[2]Resumo!AB95</f>
        <v>0.56050094203949563</v>
      </c>
      <c r="X55" s="11">
        <f>+[2]Resumo!AC95</f>
        <v>0.54931434979681482</v>
      </c>
      <c r="Y55" s="11">
        <f>+[2]Resumo!AD95</f>
        <v>0.54845723703705596</v>
      </c>
      <c r="Z55" s="11">
        <f>+[2]Resumo!AE95</f>
        <v>0.52974246104471068</v>
      </c>
      <c r="AA55" s="11">
        <f>+[2]Resumo!AF95</f>
        <v>0.49633236050800783</v>
      </c>
      <c r="AB55" s="11">
        <f>+[2]Resumo!AG95</f>
        <v>0.49783937237231113</v>
      </c>
      <c r="AC55" s="11">
        <f>+[2]Resumo!AH95</f>
        <v>0.48701200290702235</v>
      </c>
    </row>
    <row r="56" spans="1:29" x14ac:dyDescent="0.25">
      <c r="A56" s="5" t="s">
        <v>29</v>
      </c>
      <c r="B56" s="9">
        <v>138330.25826241169</v>
      </c>
      <c r="C56" s="9">
        <v>-191716.53442987427</v>
      </c>
      <c r="D56" s="12">
        <v>-585403.41910658451</v>
      </c>
      <c r="E56" s="9">
        <v>-968123.65152256237</v>
      </c>
      <c r="F56" s="9">
        <f>+[1]Resumo!K9-[1]Resumo!K20</f>
        <v>-1130318.5265741174</v>
      </c>
      <c r="G56" s="9">
        <f>+[1]Resumo!L9-[1]Resumo!L20</f>
        <v>-1051020.0495102359</v>
      </c>
      <c r="H56" s="9">
        <f>+[1]Resumo!M9-[1]Resumo!M20</f>
        <v>-1030793.2143571596</v>
      </c>
      <c r="I56" s="9">
        <f>+[1]Resumo!N9-[1]Resumo!N20</f>
        <v>-1029602.4316645281</v>
      </c>
      <c r="J56" s="9">
        <f>+[1]Resumo!O9-[1]Resumo!O20</f>
        <v>-960819.34989630361</v>
      </c>
      <c r="K56" s="9">
        <f>+[1]Resumo!P9-[1]Resumo!P20</f>
        <v>-1036691.4509378725</v>
      </c>
      <c r="L56" s="9">
        <f>+[1]Resumo!Q9-[1]Resumo!Q20</f>
        <v>-919112.92127797403</v>
      </c>
      <c r="M56" s="9">
        <f>+[2]Resumo!$S$9-[2]Resumo!$R$20</f>
        <v>-994183.14433401823</v>
      </c>
      <c r="N56" s="9">
        <f>+[2]Resumo!$S$9-[2]Resumo!$S$20</f>
        <v>-1064511.986499425</v>
      </c>
      <c r="O56" s="9">
        <f>+[2]Resumo!T9-[2]Resumo!T20</f>
        <v>-1141045.4023628708</v>
      </c>
      <c r="P56" s="9">
        <f>+[2]Resumo!U9-[2]Resumo!U20</f>
        <v>-995563.44399306504</v>
      </c>
      <c r="Q56" s="9">
        <f>+[2]Resumo!V9-[2]Resumo!V20</f>
        <v>-1225355.188326752</v>
      </c>
      <c r="R56" s="9">
        <f>+[2]Resumo!W9-[2]Resumo!W20</f>
        <v>-1148695.2458414123</v>
      </c>
      <c r="S56" s="9">
        <f>+[2]Resumo!X9-[2]Resumo!X20</f>
        <v>-1188250.503658982</v>
      </c>
      <c r="T56" s="9">
        <f>+[2]Resumo!Y9-[2]Resumo!Y20</f>
        <v>-1248607.1570488696</v>
      </c>
      <c r="U56" s="9">
        <f>+[2]Resumo!Z9-[2]Resumo!Z20</f>
        <v>-1256570.006476549</v>
      </c>
      <c r="V56" s="9">
        <f>+[2]Resumo!AA9-[2]Resumo!AA20</f>
        <v>-1219626.0010303713</v>
      </c>
      <c r="W56" s="9">
        <f>+[2]Resumo!AB9-[2]Resumo!AB20</f>
        <v>-1390535.6043110231</v>
      </c>
      <c r="X56" s="9">
        <f>+[2]Resumo!AC9-[2]Resumo!AC20</f>
        <v>-1431446.2850165451</v>
      </c>
      <c r="Y56" s="9">
        <f>+[2]Resumo!AD9-[2]Resumo!AD20</f>
        <v>-1438725.9658071848</v>
      </c>
      <c r="Z56" s="9">
        <f>+[2]Resumo!AE9-[2]Resumo!AE20</f>
        <v>-1542781.4951048405</v>
      </c>
      <c r="AA56" s="9">
        <f>+[2]Resumo!AF9-[2]Resumo!AF20</f>
        <v>-1660886.1297662698</v>
      </c>
      <c r="AB56" s="9">
        <f>+[2]Resumo!AG9-[2]Resumo!AG20</f>
        <v>-1635593.414189518</v>
      </c>
      <c r="AC56" s="9">
        <f>+[2]Resumo!AH9-[2]Resumo!AH20</f>
        <v>-1656934.6796666062</v>
      </c>
    </row>
    <row r="57" spans="1:29" x14ac:dyDescent="0.25">
      <c r="A57" s="25" t="s">
        <v>11</v>
      </c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1:29" x14ac:dyDescent="0.25">
      <c r="A58" s="4" t="s">
        <v>27</v>
      </c>
      <c r="B58" s="11">
        <v>0.34994843405084475</v>
      </c>
      <c r="C58" s="11">
        <v>0.30820843703584411</v>
      </c>
      <c r="D58" s="14">
        <v>0.26954148262401922</v>
      </c>
      <c r="E58" s="11">
        <v>0.28105554939632527</v>
      </c>
      <c r="F58" s="11">
        <v>0.29951588777830845</v>
      </c>
      <c r="G58" s="11">
        <v>0.29483838998000061</v>
      </c>
      <c r="H58" s="11">
        <v>0.28972523763530844</v>
      </c>
      <c r="I58" s="11">
        <v>0.2446139056610295</v>
      </c>
      <c r="J58" s="11">
        <v>0.26611951461483957</v>
      </c>
      <c r="K58" s="11">
        <v>0.29381155653955715</v>
      </c>
      <c r="L58" s="11">
        <v>0.29426308319904304</v>
      </c>
      <c r="M58" s="11">
        <f>+[2]Resumo!$R$22/[2]Resumo!$R$29</f>
        <v>0.30133838426618198</v>
      </c>
      <c r="N58" s="11">
        <f>+[2]Resumo!$S$22/[2]Resumo!$S$29</f>
        <v>0.28544841499645141</v>
      </c>
      <c r="O58" s="11">
        <f>+[2]Resumo!T22/[2]Resumo!T29</f>
        <v>0.27766629897476319</v>
      </c>
      <c r="P58" s="11">
        <f>+[2]Resumo!U22/[2]Resumo!U29</f>
        <v>0.26640205225330116</v>
      </c>
      <c r="Q58" s="11">
        <f>+[2]Resumo!V22/[2]Resumo!V29</f>
        <v>0.2511299809866917</v>
      </c>
      <c r="R58" s="11">
        <f>+[2]Resumo!W22/[2]Resumo!W29</f>
        <v>0.25304210127688354</v>
      </c>
      <c r="S58" s="11">
        <f>+[2]Resumo!X22/[2]Resumo!X29</f>
        <v>0.25237459720680766</v>
      </c>
      <c r="T58" s="11">
        <f>+[2]Resumo!Y22/[2]Resumo!Y29</f>
        <v>0.24274037568915321</v>
      </c>
      <c r="U58" s="11">
        <f>+[2]Resumo!Z22/[2]Resumo!Z29</f>
        <v>0.25204258428744997</v>
      </c>
      <c r="V58" s="11">
        <f>+[2]Resumo!AA22/[2]Resumo!AA29</f>
        <v>0.25492447921316269</v>
      </c>
      <c r="W58" s="11">
        <f>+[2]Resumo!AB22/[2]Resumo!AB29</f>
        <v>0.25901797458887299</v>
      </c>
      <c r="X58" s="11">
        <f>+[2]Resumo!AC22/[2]Resumo!AC29</f>
        <v>0.25435723281543032</v>
      </c>
      <c r="Y58" s="11">
        <f>+[2]Resumo!AD22/[2]Resumo!AD29</f>
        <v>0.24373125525743861</v>
      </c>
      <c r="Z58" s="11">
        <f>+[2]Resumo!AE22/[2]Resumo!AE29</f>
        <v>0.22573658837826427</v>
      </c>
      <c r="AA58" s="11">
        <f>+[2]Resumo!AF22/[2]Resumo!AF29</f>
        <v>0.25714011846646828</v>
      </c>
      <c r="AB58" s="11">
        <f>+[2]Resumo!AG22/[2]Resumo!AG29</f>
        <v>0.22805189443233589</v>
      </c>
      <c r="AC58" s="11">
        <f>+[2]Resumo!AH22/[2]Resumo!AH29</f>
        <v>0.22565279025323889</v>
      </c>
    </row>
    <row r="59" spans="1:29" x14ac:dyDescent="0.25">
      <c r="A59" s="15" t="s">
        <v>56</v>
      </c>
      <c r="B59" s="16">
        <v>0.96963699639465273</v>
      </c>
      <c r="C59" s="17">
        <v>1.0501222660347675</v>
      </c>
      <c r="D59" s="18">
        <v>1.1930774878462502</v>
      </c>
      <c r="E59" s="16">
        <v>1.1033188021498763</v>
      </c>
      <c r="F59" s="16">
        <v>1.6278651644253717</v>
      </c>
      <c r="G59" s="16">
        <v>1.832453640398086</v>
      </c>
      <c r="H59" s="16">
        <v>1.961002896858911</v>
      </c>
      <c r="I59" s="16">
        <v>0.94000545958812898</v>
      </c>
      <c r="J59" s="16">
        <v>0.91450041553718564</v>
      </c>
      <c r="K59" s="16">
        <v>0.90696482011696644</v>
      </c>
      <c r="L59" s="16">
        <v>0.93501188254316148</v>
      </c>
      <c r="M59" s="16">
        <f>+[2]Resumo!$R$22/[2]Resumo!$R$58</f>
        <v>0.96784090561356861</v>
      </c>
      <c r="N59" s="16">
        <f>+[2]Resumo!$S$22/[2]Resumo!$S$58</f>
        <v>0.97634375062586098</v>
      </c>
      <c r="O59" s="16">
        <f>+[2]Resumo!T22/[2]Resumo!T58</f>
        <v>0.92957420407728863</v>
      </c>
      <c r="P59" s="16">
        <f>+[2]Resumo!U22/[2]Resumo!U58</f>
        <v>0.94028420963793391</v>
      </c>
      <c r="Q59" s="16">
        <f>+[2]Resumo!V22/[2]Resumo!V58</f>
        <v>0.99876145879492961</v>
      </c>
      <c r="R59" s="16">
        <f>+[2]Resumo!W22/[2]Resumo!W58</f>
        <v>1.0839294568934579</v>
      </c>
      <c r="S59" s="16">
        <f>+[2]Resumo!X22/[2]Resumo!X58</f>
        <v>1.0211128546867398</v>
      </c>
      <c r="T59" s="16">
        <f>+[2]Resumo!Y22/[2]Resumo!Y58</f>
        <v>1.0597599138879181</v>
      </c>
      <c r="U59" s="16">
        <f>+[2]Resumo!Z22/[2]Resumo!Z58</f>
        <v>1.1278099160312636</v>
      </c>
      <c r="V59" s="16">
        <f>+[2]Resumo!AA22/[2]Resumo!AA58</f>
        <v>1.2412705497190974</v>
      </c>
      <c r="W59" s="16">
        <f>+[2]Resumo!AB22/[2]Resumo!AB58</f>
        <v>1.1886547762213728</v>
      </c>
      <c r="X59" s="16">
        <f>+[2]Resumo!AC22/[2]Resumo!AC58</f>
        <v>1.250851738055285</v>
      </c>
      <c r="Y59" s="16">
        <f>+[2]Resumo!AD22/[2]Resumo!AD58</f>
        <v>1.199436155628733</v>
      </c>
      <c r="Z59" s="16">
        <f>+[2]Resumo!AE22/[2]Resumo!AE58</f>
        <v>1.1432163200371634</v>
      </c>
      <c r="AA59" s="16">
        <f>+[2]Resumo!AF22/[2]Resumo!AF58</f>
        <v>1.267848937979424</v>
      </c>
      <c r="AB59" s="16">
        <f>+[2]Resumo!AG22/[2]Resumo!AG58</f>
        <v>1.1559659074511039</v>
      </c>
      <c r="AC59" s="16">
        <f>+[2]Resumo!AH22/[2]Resumo!AH58</f>
        <v>1.1504595129384589</v>
      </c>
    </row>
    <row r="60" spans="1:29" x14ac:dyDescent="0.25">
      <c r="B60" s="3"/>
      <c r="C60" s="3"/>
      <c r="D60" s="3"/>
    </row>
    <row r="61" spans="1:29" x14ac:dyDescent="0.25">
      <c r="A61" s="3" t="s">
        <v>40</v>
      </c>
      <c r="B61" s="3"/>
      <c r="C61" s="3"/>
      <c r="D61" s="3"/>
    </row>
    <row r="62" spans="1:29" ht="15.75" x14ac:dyDescent="0.25">
      <c r="A62" s="3"/>
      <c r="B62" s="2"/>
      <c r="C62" s="36"/>
      <c r="D62" s="36"/>
    </row>
    <row r="63" spans="1:29" x14ac:dyDescent="0.25">
      <c r="A63" s="2"/>
      <c r="B63" s="2"/>
    </row>
    <row r="64" spans="1:29" ht="15.75" x14ac:dyDescent="0.25">
      <c r="A64" s="2"/>
      <c r="B64" s="2"/>
      <c r="C64" s="36"/>
      <c r="D64" s="36"/>
    </row>
    <row r="65" spans="1:4" x14ac:dyDescent="0.25">
      <c r="A65" s="2"/>
      <c r="B65" s="2"/>
      <c r="C65" s="2"/>
      <c r="D65" s="2"/>
    </row>
    <row r="66" spans="1:4" x14ac:dyDescent="0.25">
      <c r="A66" s="2"/>
      <c r="B66" s="2"/>
      <c r="C66" s="2"/>
      <c r="D66" s="2"/>
    </row>
    <row r="67" spans="1:4" x14ac:dyDescent="0.25">
      <c r="A67" s="2"/>
      <c r="B67" s="2"/>
      <c r="C67" s="2"/>
      <c r="D67" s="2"/>
    </row>
    <row r="68" spans="1:4" x14ac:dyDescent="0.25">
      <c r="A68" s="2"/>
      <c r="B68" s="2"/>
      <c r="C68" s="2"/>
      <c r="D68" s="2"/>
    </row>
    <row r="69" spans="1:4" x14ac:dyDescent="0.25">
      <c r="A69" s="2"/>
      <c r="B69" s="2"/>
      <c r="C69" s="2"/>
      <c r="D69" s="2"/>
    </row>
    <row r="70" spans="1:4" x14ac:dyDescent="0.25">
      <c r="A70" s="2"/>
      <c r="B70" s="2"/>
      <c r="C70" s="2"/>
      <c r="D70" s="2"/>
    </row>
    <row r="71" spans="1:4" x14ac:dyDescent="0.25">
      <c r="A71" s="2"/>
      <c r="B71" s="2"/>
      <c r="C71" s="2"/>
      <c r="D71" s="2"/>
    </row>
    <row r="72" spans="1:4" x14ac:dyDescent="0.25">
      <c r="A72" s="2"/>
      <c r="B72" s="2"/>
      <c r="C72" s="2"/>
      <c r="D72" s="2"/>
    </row>
    <row r="73" spans="1:4" x14ac:dyDescent="0.25">
      <c r="A73" s="2"/>
      <c r="B73" s="2"/>
      <c r="C73" s="2"/>
      <c r="D73" s="2"/>
    </row>
  </sheetData>
  <mergeCells count="32">
    <mergeCell ref="AC5:AC6"/>
    <mergeCell ref="AA5:AA6"/>
    <mergeCell ref="AB5:AB6"/>
    <mergeCell ref="C64:D64"/>
    <mergeCell ref="E5:E6"/>
    <mergeCell ref="X5:X6"/>
    <mergeCell ref="S5:S6"/>
    <mergeCell ref="T5:T6"/>
    <mergeCell ref="U5:U6"/>
    <mergeCell ref="V5:V6"/>
    <mergeCell ref="W5:W6"/>
    <mergeCell ref="C5:C6"/>
    <mergeCell ref="D5:D6"/>
    <mergeCell ref="C62:D62"/>
    <mergeCell ref="Y5:Y6"/>
    <mergeCell ref="Z5:Z6"/>
    <mergeCell ref="A3:P4"/>
    <mergeCell ref="M5:M6"/>
    <mergeCell ref="F5:F6"/>
    <mergeCell ref="R5:R6"/>
    <mergeCell ref="Q5:Q6"/>
    <mergeCell ref="P5:P6"/>
    <mergeCell ref="N5:N6"/>
    <mergeCell ref="O5:O6"/>
    <mergeCell ref="L5:L6"/>
    <mergeCell ref="G5:G6"/>
    <mergeCell ref="H5:H6"/>
    <mergeCell ref="I5:I6"/>
    <mergeCell ref="J5:J6"/>
    <mergeCell ref="K5:K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Ayagi Dias</dc:creator>
  <cp:lastModifiedBy>Mario Jjorge da Silva</cp:lastModifiedBy>
  <cp:lastPrinted>2017-08-18T08:40:52Z</cp:lastPrinted>
  <dcterms:created xsi:type="dcterms:W3CDTF">2015-06-24T16:42:50Z</dcterms:created>
  <dcterms:modified xsi:type="dcterms:W3CDTF">2021-11-05T08:33:37Z</dcterms:modified>
</cp:coreProperties>
</file>