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5.xml" ContentType="application/vnd.openxmlformats-officedocument.drawingml.chart+xml"/>
  <Override PartName="/xl/theme/themeOverride3.xml" ContentType="application/vnd.openxmlformats-officedocument.themeOverrid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4.xml" ContentType="application/vnd.openxmlformats-officedocument.themeOverrid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Publicações _F\"/>
    </mc:Choice>
  </mc:AlternateContent>
  <bookViews>
    <workbookView xWindow="-120" yWindow="-120" windowWidth="20730" windowHeight="11160" activeTab="4"/>
  </bookViews>
  <sheets>
    <sheet name="CAPA" sheetId="17" r:id="rId1"/>
    <sheet name="ÍNDICE" sheetId="19" r:id="rId2"/>
    <sheet name="BASE_ TRIMESTRAL" sheetId="33" r:id="rId3"/>
    <sheet name="BASE_ MENSAL" sheetId="21" r:id="rId4"/>
    <sheet name="GRÁFICOS" sheetId="3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Toc10799815" localSheetId="3">'BASE_ MENSAL'!#REF!</definedName>
    <definedName name="_Toc10799815" localSheetId="2">'BASE_ TRIMESTRAL'!#REF!</definedName>
    <definedName name="_Toc10799816" localSheetId="3">'BASE_ MENSAL'!#REF!</definedName>
    <definedName name="_Toc10799816" localSheetId="2">'BASE_ TRIMESTRAL'!#REF!</definedName>
    <definedName name="_Toc11058817" localSheetId="3">'BASE_ MENSAL'!#REF!</definedName>
    <definedName name="_Toc11058817" localSheetId="2">'BASE_ TRIMESTRAL'!#REF!</definedName>
    <definedName name="_Toc11058818" localSheetId="3">'BASE_ MENSAL'!#REF!</definedName>
    <definedName name="_Toc11058818" localSheetId="2">'BASE_ TRIMESTRAL'!#REF!</definedName>
    <definedName name="_Toc11058819" localSheetId="3">'BASE_ MENSAL'!#REF!</definedName>
    <definedName name="_Toc11058819" localSheetId="2">'BASE_ TRIMESTRAL'!#REF!</definedName>
    <definedName name="_Toc11058820" localSheetId="3">'BASE_ MENSAL'!#REF!</definedName>
    <definedName name="_Toc11058820" localSheetId="2">'BASE_ TRIMESTRAL'!#REF!</definedName>
    <definedName name="_Toc11058821" localSheetId="3">'BASE_ MENSAL'!#REF!</definedName>
    <definedName name="_Toc11058821" localSheetId="2">'BASE_ TRIMESTRAL'!#REF!</definedName>
    <definedName name="_Toc60223294" localSheetId="4">GRÁFICOS!$A$12</definedName>
    <definedName name="_Toc60223295" localSheetId="4">GRÁFICOS!$A$62</definedName>
    <definedName name="_Toc60223328" localSheetId="2">'BASE_ TRIMESTRAL'!#REF!</definedName>
    <definedName name="_Toc60223329" localSheetId="4">GRÁFICOS!$B$14</definedName>
    <definedName name="_Toc60223330" localSheetId="4">GRÁFICOS!$C$14</definedName>
    <definedName name="_Toc60223331" localSheetId="4">GRÁFICOS!$E$14</definedName>
    <definedName name="_Toc60223332" localSheetId="4">GRÁFICOS!$A$87</definedName>
    <definedName name="_Toc60223333" localSheetId="4">GRÁFICOS!$C$87</definedName>
    <definedName name="_Toc60223334" localSheetId="4">GRÁFICOS!#REF!</definedName>
    <definedName name="_Toc60223335" localSheetId="4">GRÁFICOS!$F$87</definedName>
    <definedName name="_Toc60223336" localSheetId="4">GRÁFICOS!#REF!</definedName>
    <definedName name="_Toc60223337" localSheetId="4">GRÁFICOS!$A$64</definedName>
    <definedName name="_Toc60223338" localSheetId="4">GRÁFICOS!$C$64</definedName>
    <definedName name="_Toc60223339" localSheetId="4">GRÁFICOS!$D$64</definedName>
    <definedName name="_Toc60223340" localSheetId="4">GRÁFICOS!$B$115</definedName>
    <definedName name="_Toc60223341" localSheetId="4">GRÁFICOS!$D$115</definedName>
    <definedName name="_Toc60223342" localSheetId="4">GRÁFICOS!$A$144</definedName>
    <definedName name="_Toc60223343" localSheetId="4">GRÁFICOS!$D$144</definedName>
    <definedName name="_Toc60223344" localSheetId="4">GRÁFICOS!$A$172</definedName>
    <definedName name="_Toc60223345" localSheetId="4">GRÁFICOS!#REF!</definedName>
    <definedName name="_Toc60223346" localSheetId="4">GRÁFICOS!$B$172</definedName>
    <definedName name="_Toc60223347" localSheetId="4">GRÁFICOS!$C$172</definedName>
    <definedName name="_Toc60223348" localSheetId="4">GRÁFICOS!$B$144</definedName>
    <definedName name="_Toc60223349" localSheetId="4">GRÁFICOS!$C$144</definedName>
    <definedName name="_Toc60223350" localSheetId="4">GRÁFICOS!#REF!</definedName>
    <definedName name="_Toc60223359" localSheetId="4">GRÁFICOS!#REF!</definedName>
    <definedName name="_Toc60223360" localSheetId="4">GRÁFICOS!#REF!</definedName>
    <definedName name="_Toc60223374" localSheetId="4">GRÁFICOS!#REF!</definedName>
    <definedName name="_Toc60223375" localSheetId="4">GRÁFICOS!#REF!</definedName>
    <definedName name="_Toc63843485" localSheetId="3">'BASE_ MENSAL'!#REF!</definedName>
    <definedName name="_Toc63843486" localSheetId="3">'BASE_ MENSAL'!#REF!</definedName>
    <definedName name="_Toc63843487" localSheetId="3">'BASE_ MENSAL'!#REF!</definedName>
    <definedName name="_Toc63843488" localSheetId="3">'BASE_ MENSAL'!#REF!</definedName>
    <definedName name="_Toc63843489" localSheetId="3">'BASE_ MENSAL'!#REF!</definedName>
    <definedName name="_Toc63843490" localSheetId="3">'BASE_ MENSAL'!#REF!</definedName>
    <definedName name="_Toc63843491" localSheetId="3">'BASE_ MENSAL'!#REF!</definedName>
    <definedName name="_Toc63843492" localSheetId="3">'BASE_ MENSAL'!#REF!</definedName>
    <definedName name="_Valor_for_Jun_06_Actividade_Global_Base" hidden="1">[1]pcQueryData!$A$3</definedName>
    <definedName name="_xlnm.Print_Area" localSheetId="1">ÍNDICE!$A$1:$I$54</definedName>
    <definedName name="Bases" localSheetId="3">[2]report_ccam!#REF!</definedName>
    <definedName name="Bases" localSheetId="2">[2]report_ccam!#REF!</definedName>
    <definedName name="Bases" localSheetId="0">[2]report_ccam!#REF!</definedName>
    <definedName name="Bases">[2]report_ccam!#REF!</definedName>
    <definedName name="dhg" localSheetId="3">[2]report_ccam!#REF!</definedName>
    <definedName name="dhg" localSheetId="2">[2]report_ccam!#REF!</definedName>
    <definedName name="dhg" localSheetId="0">[2]report_ccam!#REF!</definedName>
    <definedName name="dhg">[2]report_ccam!#REF!</definedName>
    <definedName name="IFM" localSheetId="3">[3]BD!#REF!</definedName>
    <definedName name="IFM" localSheetId="2">[3]BD!#REF!</definedName>
    <definedName name="IFM" localSheetId="0">[3]BD!#REF!</definedName>
    <definedName name="IFM">[3]BD!#REF!</definedName>
    <definedName name="NOMO" localSheetId="3">[4]Trimestral!#REF!</definedName>
    <definedName name="NOMO" localSheetId="2">[4]Trimestral!#REF!</definedName>
    <definedName name="NOMO" localSheetId="0">[4]Trimestral!#REF!</definedName>
    <definedName name="NOMO">[4]Trimestral!#REF!</definedName>
    <definedName name="NUMCHECK">AND(ISNUMBER([5]Sheet2!$F$17),ISNUMBER([5]Sheet2!$I$17),ISNUMBER([5]Sheet2!$I$18),ISNUMBER([5]Sheet2!$I$19))</definedName>
    <definedName name="Quadro_M" localSheetId="3">#REF!</definedName>
    <definedName name="Quadro_M" localSheetId="2">#REF!</definedName>
    <definedName name="Quadro_M" localSheetId="0">#REF!</definedName>
    <definedName name="Quadro_M">#REF!</definedName>
    <definedName name="Quadro_T">'[6]#REF'!$B$2</definedName>
  </definedNames>
  <calcPr calcId="162913" fullPrecision="0"/>
</workbook>
</file>

<file path=xl/calcChain.xml><?xml version="1.0" encoding="utf-8"?>
<calcChain xmlns="http://schemas.openxmlformats.org/spreadsheetml/2006/main">
  <c r="X121" i="33" l="1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X116" i="33"/>
  <c r="W116" i="33"/>
  <c r="V116" i="33"/>
  <c r="U116" i="33"/>
  <c r="W208" i="33" l="1"/>
  <c r="X189" i="33" l="1"/>
  <c r="X193" i="33" s="1"/>
  <c r="X194" i="33" l="1"/>
  <c r="X186" i="33"/>
  <c r="D150" i="33" l="1"/>
  <c r="E150" i="33"/>
  <c r="F150" i="33"/>
  <c r="G150" i="33"/>
  <c r="H150" i="33"/>
  <c r="I150" i="33" l="1"/>
  <c r="J150" i="33"/>
  <c r="K150" i="33"/>
  <c r="L150" i="33"/>
  <c r="P150" i="33"/>
  <c r="O150" i="33"/>
  <c r="N150" i="33"/>
  <c r="M150" i="33"/>
  <c r="Q150" i="33"/>
  <c r="R150" i="33"/>
  <c r="S150" i="33"/>
  <c r="T150" i="33"/>
  <c r="U150" i="33" l="1"/>
  <c r="V150" i="33"/>
  <c r="U152" i="33"/>
  <c r="W150" i="33"/>
  <c r="X181" i="33"/>
  <c r="X179" i="33"/>
  <c r="X177" i="33"/>
  <c r="X175" i="33"/>
  <c r="X173" i="33"/>
  <c r="X171" i="33"/>
  <c r="X169" i="33"/>
  <c r="X167" i="33"/>
  <c r="X165" i="33"/>
  <c r="X163" i="33"/>
  <c r="X161" i="33"/>
  <c r="X158" i="33"/>
  <c r="X156" i="33"/>
  <c r="X154" i="33"/>
  <c r="X152" i="33"/>
  <c r="X150" i="33"/>
  <c r="X148" i="33" l="1"/>
  <c r="X144" i="33"/>
  <c r="X141" i="33"/>
  <c r="D189" i="33" l="1"/>
  <c r="E189" i="33"/>
  <c r="F189" i="33"/>
  <c r="G189" i="33"/>
  <c r="H189" i="33"/>
  <c r="I189" i="33"/>
  <c r="J189" i="33"/>
  <c r="K189" i="33"/>
  <c r="L189" i="33"/>
  <c r="L193" i="33" s="1"/>
  <c r="M189" i="33"/>
  <c r="N189" i="33"/>
  <c r="O189" i="33"/>
  <c r="P189" i="33"/>
  <c r="P193" i="33" s="1"/>
  <c r="Q189" i="33"/>
  <c r="Q193" i="33" s="1"/>
  <c r="R189" i="33"/>
  <c r="R193" i="33" s="1"/>
  <c r="S189" i="33"/>
  <c r="S193" i="33" s="1"/>
  <c r="T189" i="33"/>
  <c r="U189" i="33"/>
  <c r="U193" i="33" s="1"/>
  <c r="V189" i="33"/>
  <c r="V193" i="33" s="1"/>
  <c r="W189" i="33"/>
  <c r="C189" i="33"/>
  <c r="W193" i="33" l="1"/>
  <c r="T193" i="33"/>
  <c r="X111" i="33"/>
  <c r="W194" i="33" l="1"/>
  <c r="W144" i="33" l="1"/>
  <c r="W141" i="33"/>
  <c r="W186" i="33" l="1"/>
  <c r="D111" i="33" l="1"/>
  <c r="E111" i="33"/>
  <c r="F111" i="33"/>
  <c r="G111" i="33"/>
  <c r="H111" i="33"/>
  <c r="I111" i="33"/>
  <c r="J111" i="33"/>
  <c r="K111" i="33"/>
  <c r="L111" i="33"/>
  <c r="M111" i="33"/>
  <c r="N111" i="33"/>
  <c r="O111" i="33"/>
  <c r="P111" i="33"/>
  <c r="Q111" i="33"/>
  <c r="R111" i="33"/>
  <c r="S111" i="33"/>
  <c r="T111" i="33"/>
  <c r="U111" i="33"/>
  <c r="V111" i="33"/>
  <c r="W111" i="33"/>
  <c r="C111" i="33"/>
  <c r="W181" i="33" l="1"/>
  <c r="W179" i="33"/>
  <c r="W177" i="33"/>
  <c r="W175" i="33"/>
  <c r="W173" i="33"/>
  <c r="W171" i="33"/>
  <c r="W169" i="33"/>
  <c r="W167" i="33"/>
  <c r="W165" i="33"/>
  <c r="W163" i="33"/>
  <c r="W161" i="33"/>
  <c r="W158" i="33"/>
  <c r="W156" i="33"/>
  <c r="W154" i="33"/>
  <c r="W152" i="33"/>
  <c r="W148" i="33"/>
  <c r="V181" i="33" l="1"/>
  <c r="V179" i="33"/>
  <c r="V177" i="33"/>
  <c r="V175" i="33"/>
  <c r="V173" i="33"/>
  <c r="V171" i="33"/>
  <c r="V169" i="33"/>
  <c r="V167" i="33"/>
  <c r="V165" i="33"/>
  <c r="V163" i="33"/>
  <c r="V161" i="33"/>
  <c r="V158" i="33"/>
  <c r="V156" i="33"/>
  <c r="V154" i="33"/>
  <c r="V148" i="33"/>
  <c r="V144" i="33"/>
  <c r="V141" i="33" l="1"/>
  <c r="U141" i="33"/>
  <c r="U181" i="33" l="1"/>
  <c r="U179" i="33"/>
  <c r="U177" i="33"/>
  <c r="U175" i="33"/>
  <c r="U173" i="33"/>
  <c r="U171" i="33"/>
  <c r="U169" i="33"/>
  <c r="U167" i="33"/>
  <c r="U165" i="33"/>
  <c r="U163" i="33"/>
  <c r="U161" i="33"/>
  <c r="U158" i="33"/>
  <c r="U156" i="33"/>
  <c r="U154" i="33"/>
  <c r="U148" i="33"/>
  <c r="U144" i="33"/>
  <c r="Q221" i="33" l="1"/>
  <c r="Q222" i="33" s="1"/>
  <c r="AU14" i="21" l="1"/>
  <c r="AV14" i="21"/>
  <c r="P144" i="33" l="1"/>
  <c r="O144" i="33"/>
  <c r="N144" i="33"/>
  <c r="M144" i="33"/>
  <c r="P141" i="33"/>
  <c r="O141" i="33"/>
  <c r="N141" i="33"/>
  <c r="M141" i="33"/>
  <c r="BA74" i="21" l="1"/>
  <c r="AZ74" i="21"/>
  <c r="AY74" i="21"/>
  <c r="AX74" i="21"/>
  <c r="AW74" i="21"/>
  <c r="AV74" i="21"/>
  <c r="AU74" i="21"/>
  <c r="AT74" i="21"/>
  <c r="AS74" i="21"/>
  <c r="V152" i="33" l="1"/>
</calcChain>
</file>

<file path=xl/sharedStrings.xml><?xml version="1.0" encoding="utf-8"?>
<sst xmlns="http://schemas.openxmlformats.org/spreadsheetml/2006/main" count="1519" uniqueCount="408">
  <si>
    <t>Unidade</t>
  </si>
  <si>
    <t>Notas explicativas</t>
  </si>
  <si>
    <t>Fonte</t>
  </si>
  <si>
    <t>-</t>
  </si>
  <si>
    <t>2016</t>
  </si>
  <si>
    <t>2015</t>
  </si>
  <si>
    <t>2014</t>
  </si>
  <si>
    <t>2013</t>
  </si>
  <si>
    <t>2012</t>
  </si>
  <si>
    <t>2011</t>
  </si>
  <si>
    <t>2010</t>
  </si>
  <si>
    <t>1T 2010</t>
  </si>
  <si>
    <t>2T 2010</t>
  </si>
  <si>
    <t>3T 2010</t>
  </si>
  <si>
    <t>4T 2010</t>
  </si>
  <si>
    <t>1T 2011</t>
  </si>
  <si>
    <t>2T 2011</t>
  </si>
  <si>
    <t>3T 2011</t>
  </si>
  <si>
    <t>4T 2011</t>
  </si>
  <si>
    <t>1T 2012</t>
  </si>
  <si>
    <t>2T 2012</t>
  </si>
  <si>
    <t>3T 2012</t>
  </si>
  <si>
    <t>4T 2012</t>
  </si>
  <si>
    <t>1T 2013</t>
  </si>
  <si>
    <t>2T 2013</t>
  </si>
  <si>
    <t>3T 2013</t>
  </si>
  <si>
    <t>4T 2013</t>
  </si>
  <si>
    <t>1T 2014</t>
  </si>
  <si>
    <t>2T 2014</t>
  </si>
  <si>
    <t>3T 2014</t>
  </si>
  <si>
    <t>4T 2014</t>
  </si>
  <si>
    <t>1T 2015</t>
  </si>
  <si>
    <t>2T 2015</t>
  </si>
  <si>
    <t>3T 2015</t>
  </si>
  <si>
    <t>4T 2015</t>
  </si>
  <si>
    <t>1T 2016</t>
  </si>
  <si>
    <t>2T 2016</t>
  </si>
  <si>
    <t>3T 2016</t>
  </si>
  <si>
    <t>4T 2016</t>
  </si>
  <si>
    <t>1T 2017</t>
  </si>
  <si>
    <t>2T 2017</t>
  </si>
  <si>
    <t>ÍNDICE</t>
  </si>
  <si>
    <t>MPFEA</t>
  </si>
  <si>
    <t>BCSTP</t>
  </si>
  <si>
    <t>Economias Avançadas</t>
  </si>
  <si>
    <t>CONJUNCTURA ECONÓMICA INTERNACIONAL</t>
  </si>
  <si>
    <t>Bancos Comerciais</t>
  </si>
  <si>
    <t>Activos Externos Líquidos</t>
  </si>
  <si>
    <t>Crédito à Economia</t>
  </si>
  <si>
    <t>Crédito Líquido ao Governo</t>
  </si>
  <si>
    <t>Outros Activos e Passivos</t>
  </si>
  <si>
    <t>Notas e moedas em circulação</t>
  </si>
  <si>
    <t>Donativos</t>
  </si>
  <si>
    <t>Despesas com pessoal</t>
  </si>
  <si>
    <t>Bens e serviços</t>
  </si>
  <si>
    <t>Transf. correntes</t>
  </si>
  <si>
    <t>SALDO GLOBAL (Base caixa)</t>
  </si>
  <si>
    <t>BCE</t>
  </si>
  <si>
    <t>ITCE Nominal</t>
  </si>
  <si>
    <t>ITCE Real</t>
  </si>
  <si>
    <t>M3</t>
  </si>
  <si>
    <t>Fonte: INE - tratamento do BCSTP</t>
  </si>
  <si>
    <t>Dívida Interna</t>
  </si>
  <si>
    <t xml:space="preserve">Dívida Externa </t>
  </si>
  <si>
    <t>Despesas Correntes</t>
  </si>
  <si>
    <t>Despesas Primárias</t>
  </si>
  <si>
    <t>Juros da dívida</t>
  </si>
  <si>
    <t>SALDO PRIMÁRIO</t>
  </si>
  <si>
    <t>Gabinete de Gestão e Seguimento da Dívida</t>
  </si>
  <si>
    <t xml:space="preserve">Fonte: INE/tratamento o do BCSTP </t>
  </si>
  <si>
    <t>Fonte: BCSTP</t>
  </si>
  <si>
    <t>Fonte: BCSTP e bancos comerciais</t>
  </si>
  <si>
    <t>Fonte: MPFEA</t>
  </si>
  <si>
    <t>(Índice, Base 100:2014) Depreciação (-), Apreciação (+)</t>
  </si>
  <si>
    <t>Fonte: INE / Tratamento: BCSTP</t>
  </si>
  <si>
    <t xml:space="preserve"> Evolução do PIB real global e dos principais grupos de economias (%)</t>
  </si>
  <si>
    <t>Gráfico 1|</t>
  </si>
  <si>
    <t>percentagem</t>
  </si>
  <si>
    <t xml:space="preserve">Gráfico 2 | </t>
  </si>
  <si>
    <t>Gráfico 3 |</t>
  </si>
  <si>
    <t>PIB real</t>
  </si>
  <si>
    <t>FBCF</t>
  </si>
  <si>
    <t>Dólar/Barril</t>
  </si>
  <si>
    <t>Fonte: World Bank Commodity Data</t>
  </si>
  <si>
    <t>World Bank Commodity Price Data</t>
  </si>
  <si>
    <t xml:space="preserve">Gráfico 8 | </t>
  </si>
  <si>
    <t xml:space="preserve"> Açúcar, mel, melaço, doces, chocolates e produtos de confeitaria </t>
  </si>
  <si>
    <t xml:space="preserve">Cereais, pão e outros produtos à base de cereais </t>
  </si>
  <si>
    <t xml:space="preserve">Carne e produtos à base de carne </t>
  </si>
  <si>
    <t xml:space="preserve">Peixe, outro pescado e derivados </t>
  </si>
  <si>
    <t xml:space="preserve"> Leite, produtos lácteos e ovos; bebidas substitutas do leite </t>
  </si>
  <si>
    <t xml:space="preserve">Gorduras alimentares </t>
  </si>
  <si>
    <t xml:space="preserve"> Frutos frescos, secos, em conserva e produtos à base de frutos </t>
  </si>
  <si>
    <t xml:space="preserve">Vegetais, tubérculos e leguminosas secas </t>
  </si>
  <si>
    <t xml:space="preserve"> Base Monetária e as componentes </t>
  </si>
  <si>
    <t>Taxa de Juro de Referência</t>
  </si>
  <si>
    <t>Taxas de Juro Operações Passivas</t>
  </si>
  <si>
    <t>Taxas de Juro Operações Activas</t>
  </si>
  <si>
    <t>Reservas dos Bancos no BCSTP</t>
  </si>
  <si>
    <t>percentagem do PIB</t>
  </si>
  <si>
    <t>Despesas de investimento fin. Donativos e emprést.</t>
  </si>
  <si>
    <t>Despesas de investimento fin. Tesouro e HIPC</t>
  </si>
  <si>
    <t>Outras desp. Correntes</t>
  </si>
  <si>
    <t>Receitas Totais</t>
  </si>
  <si>
    <t>Receitas Correntes (excl. petróleo)</t>
  </si>
  <si>
    <t>Receitas fiscais</t>
  </si>
  <si>
    <t>Receitas não fiscais</t>
  </si>
  <si>
    <t>Despesas Totais</t>
  </si>
  <si>
    <t>Gráfico 16 |</t>
  </si>
  <si>
    <t xml:space="preserve"> Balança Comercial de Bens </t>
  </si>
  <si>
    <t>Saldo da Balança Comercial</t>
  </si>
  <si>
    <t xml:space="preserve">Balança Corrente </t>
  </si>
  <si>
    <t xml:space="preserve"> Evolução da dívida pública e das suas componentes </t>
  </si>
  <si>
    <t>Saldo da Balança Corrente</t>
  </si>
  <si>
    <t xml:space="preserve"> Índice de Taxa de Câmbio Efectiva</t>
  </si>
  <si>
    <t>O valor para cada periodo corresponde a contribuição da suclasse para o nível de preços registado no periodo.</t>
  </si>
  <si>
    <t xml:space="preserve">O valor para cada período corresponde ao valor médio do período. </t>
  </si>
  <si>
    <t xml:space="preserve"> Índice calculado a partir das taxas de câmbio oficiais praticadas para as moedas dos seis maiores parceiros comerciais, nomeadamente: Portugal, Angola, Bélgica, Países Baixos, Espanha e China  no período 2010/15 </t>
  </si>
  <si>
    <t>DBS/EUR ( eixo à esquerda)</t>
  </si>
  <si>
    <t>DBS/USD ( eixo à esquerda)</t>
  </si>
  <si>
    <t>USD/EURO ( eixo à direita)</t>
  </si>
  <si>
    <t>SECTOR EXTERNO</t>
  </si>
  <si>
    <t>Taxas de Câmbios Bilaterais</t>
  </si>
  <si>
    <t xml:space="preserve">Evolução das taxas de Juro de Referência e de Operações Bancárias </t>
  </si>
  <si>
    <t>EUA</t>
  </si>
  <si>
    <t>Portugal</t>
  </si>
  <si>
    <t>China</t>
  </si>
  <si>
    <t>Economias Emergentes</t>
  </si>
  <si>
    <t xml:space="preserve">I | Enquadramento Macroeconómico Internacional </t>
  </si>
  <si>
    <t xml:space="preserve">II.3 |FINANÇAS PÚBLICAS </t>
  </si>
  <si>
    <t>INE</t>
  </si>
  <si>
    <t>GRÁFICOS</t>
  </si>
  <si>
    <t>II | Economia Nacional</t>
  </si>
  <si>
    <t>AE</t>
  </si>
  <si>
    <t>Produção industrial (VH, %)</t>
  </si>
  <si>
    <t xml:space="preserve">Gráfico 11 | </t>
  </si>
  <si>
    <t>Evolução de Yield das OT`s à 10 anos</t>
  </si>
  <si>
    <t>Evolução dos Índices Dow Jones e DJ Euro Stoxx50</t>
  </si>
  <si>
    <t xml:space="preserve">Gráfico 7 | </t>
  </si>
  <si>
    <t>Comércio global de mercadorias (VH, %)</t>
  </si>
  <si>
    <t>Evolução de matéria-prima energética e N/energética (média trimestral, índice nominal)</t>
  </si>
  <si>
    <t>PIB de Portugal e as principais componentes (VH, %)</t>
  </si>
  <si>
    <t>IPC de Portugal e as principais componentes (VH, %)</t>
  </si>
  <si>
    <t>PIB da China e a principal componente (VH, %)</t>
  </si>
  <si>
    <t>Índice de produção industrial</t>
  </si>
  <si>
    <t xml:space="preserve">Comércio Mundial de Mercadorias </t>
  </si>
  <si>
    <t>Importação de mercadorias</t>
  </si>
  <si>
    <t>Exportações de mercadorias</t>
  </si>
  <si>
    <t>Consumo privado</t>
  </si>
  <si>
    <t>Consumo Público</t>
  </si>
  <si>
    <t>IPC Serviços</t>
  </si>
  <si>
    <t>IPC Total</t>
  </si>
  <si>
    <t>IPC Bens</t>
  </si>
  <si>
    <t>Exportações de Mercadorias</t>
  </si>
  <si>
    <t>Yield das OT`s à 10 anos EUA</t>
  </si>
  <si>
    <t>Yield das OT`s à 10 anos AE</t>
  </si>
  <si>
    <t>Dow Jones</t>
  </si>
  <si>
    <t>DJ Euro Stoxx50</t>
  </si>
  <si>
    <t>BM</t>
  </si>
  <si>
    <t>Gráfico 18 |</t>
  </si>
  <si>
    <t>Saldos Orçamentais</t>
  </si>
  <si>
    <t>POLÍTICA MONETÁRIA E TAXAS DE JURO DE MERCADO</t>
  </si>
  <si>
    <t>AGREGADOS MONETÁRIOS E INDICADORES DO SISTEMA FINANCEIRO</t>
  </si>
  <si>
    <t>FINANÇAS PÚBLICAS</t>
  </si>
  <si>
    <t>NÍVEIS DE PREÇOS</t>
  </si>
  <si>
    <t xml:space="preserve"> IPC – Variação acumulada</t>
  </si>
  <si>
    <t xml:space="preserve"> IPC – Variação homóloga</t>
  </si>
  <si>
    <t xml:space="preserve">Contribuição Homóloga das componentes do IPC </t>
  </si>
  <si>
    <t>INE/BdP</t>
  </si>
  <si>
    <t>Valores corrigidos de sazonalidade e de efeitos de calendário; Dados encadeados em volume; Taxa de variação homóloga</t>
  </si>
  <si>
    <t>PIB  real</t>
  </si>
  <si>
    <t>Eurostat</t>
  </si>
  <si>
    <t xml:space="preserve"> INE Portugal</t>
  </si>
  <si>
    <t>National Bureau of Statistics of China (NBS - CN)</t>
  </si>
  <si>
    <t>National Bureau of Statistics of Nigeria (nbs - NG)</t>
  </si>
  <si>
    <t>BdP/Eurostat</t>
  </si>
  <si>
    <t>BdP/yahoo</t>
  </si>
  <si>
    <t>vc</t>
  </si>
  <si>
    <t xml:space="preserve">Amortização da dívida pública </t>
  </si>
  <si>
    <t>I</t>
  </si>
  <si>
    <t>II</t>
  </si>
  <si>
    <t>III</t>
  </si>
  <si>
    <t>IV</t>
  </si>
  <si>
    <t>milhões de USD</t>
  </si>
  <si>
    <t>meses de Importação</t>
  </si>
  <si>
    <t>Os valores correspondem a média do período.</t>
  </si>
  <si>
    <t>BASE_TRIMESTRAL</t>
  </si>
  <si>
    <t>BASE_MENSAL</t>
  </si>
  <si>
    <t>Preço de petróleo (dólar/kg)</t>
  </si>
  <si>
    <t>PIB da Nigéria  (VH, %)</t>
  </si>
  <si>
    <t>Reservas Internacionais Líquidas</t>
  </si>
  <si>
    <t>RIL(meses de importação) - eixo à direita</t>
  </si>
  <si>
    <t>Gráfico 2 | Produção Industrial (VH,%)</t>
  </si>
  <si>
    <t>Gráfico 3 | Comércio global de mercadorias (VH, %)</t>
  </si>
  <si>
    <t xml:space="preserve">   </t>
  </si>
  <si>
    <t>Fonte:  INE de Portugal/BdP</t>
  </si>
  <si>
    <t>Fonte: NBS of Nigeria</t>
  </si>
  <si>
    <t>II.2 |SECTOR REAL e NÍVEIS DE PREÇOS</t>
  </si>
  <si>
    <t>Gráfico 20|</t>
  </si>
  <si>
    <t xml:space="preserve">Gráfico 26 | </t>
  </si>
  <si>
    <t xml:space="preserve">Gráfico 27 | </t>
  </si>
  <si>
    <t>Estrutura das Exportações</t>
  </si>
  <si>
    <t>Estrutura das Importações</t>
  </si>
  <si>
    <t>Bens de Consumo</t>
  </si>
  <si>
    <t>Bens de Capital</t>
  </si>
  <si>
    <t>Produtos petrolíferos</t>
  </si>
  <si>
    <t>Outros</t>
  </si>
  <si>
    <t>Cacau</t>
  </si>
  <si>
    <t>Reexportações</t>
  </si>
  <si>
    <t>Óleo de Palma</t>
  </si>
  <si>
    <t>Importação de Bens - FOB</t>
  </si>
  <si>
    <t>Exportação de Bens -  FOB ( Inclui Reexportações)</t>
  </si>
  <si>
    <t>Variação homóloga 2020/2019</t>
  </si>
  <si>
    <t>Variação homóloga 2019/2018</t>
  </si>
  <si>
    <t>Variação homóloga 2018/2017</t>
  </si>
  <si>
    <t>Variação homóloga 2017/2016</t>
  </si>
  <si>
    <t>Jan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</si>
  <si>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</si>
  <si>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</si>
  <si>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</si>
  <si>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</si>
  <si>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</si>
  <si>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</si>
  <si>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</si>
  <si>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</si>
  <si>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</si>
  <si>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</si>
  <si>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Fev</t>
  </si>
  <si>
    <t>II.1| POLÍTICA MONETÁRIA, TAXAS DE JUROS DE MERCADO E AGREGADOS MONETÁRIOS</t>
  </si>
  <si>
    <t xml:space="preserve">II.3| FINANÇAS PÚBLICAS </t>
  </si>
  <si>
    <t>II.4| SECTOR EXTERNO</t>
  </si>
  <si>
    <t>I| ENQUADRAMENTO MACROECONÓMICO INTERNACIONAL</t>
  </si>
  <si>
    <t>II|ECONOMIA NACIONAL</t>
  </si>
  <si>
    <t>II.2| NÍVEIS DE PREÇO</t>
  </si>
  <si>
    <t>Variação em relação ao mesmo periodo do ano anterior. Dados corrigidos de efeitos calendário e sazonalidade.</t>
  </si>
  <si>
    <t>Valores calculados com base na evolução acumulada em percentagem do  PIB projetado para o conjunto do ano respetivo</t>
  </si>
  <si>
    <t>CPB world trade monitor</t>
  </si>
  <si>
    <t>BEA</t>
  </si>
  <si>
    <t>II| ECONOMIA NACIONAL</t>
  </si>
  <si>
    <t>Os valores correspondem a variação  acumulada em percentagem do M3 do ano  anterior.</t>
  </si>
  <si>
    <t>Variação homóloga 2021/2020</t>
  </si>
  <si>
    <t>índice</t>
  </si>
  <si>
    <t>mil USD</t>
  </si>
  <si>
    <t>O valor para cada periodo corresponde ao acumulado do período.</t>
  </si>
  <si>
    <t>Exportações de bens</t>
  </si>
  <si>
    <t>Fonte: CPB - tratamento do BCSTP</t>
  </si>
  <si>
    <t>Fonte:CPB - tratamento do BCSTP</t>
  </si>
  <si>
    <t>PIB da Angola (VH, %)</t>
  </si>
  <si>
    <t>BNA</t>
  </si>
  <si>
    <t>Fonte: BNA</t>
  </si>
  <si>
    <t>Fonte: Gabinete de Gestão e Seguimento da Dívida Pública</t>
  </si>
  <si>
    <t>Fonte: OCDE; Eurostat; BEA; NBSC</t>
  </si>
  <si>
    <t>Gráfico 1 | Evolução do PIB real global e dos principais grupos de economias (%)</t>
  </si>
  <si>
    <t xml:space="preserve"> </t>
  </si>
  <si>
    <t>II.1 |POLÍTICA MONETÁRIA, TAXAS DE JUROS DE MERCADO E AGREGADOS MONETÁRIOS</t>
  </si>
  <si>
    <t>INE Portugal</t>
  </si>
  <si>
    <t>milhões de Dobras</t>
  </si>
  <si>
    <t>OCDE</t>
  </si>
  <si>
    <t>Extração e Ref.Petróleo e Gás Natural</t>
  </si>
  <si>
    <t xml:space="preserve">Construção </t>
  </si>
  <si>
    <t>Comércio</t>
  </si>
  <si>
    <t>PIB de EUA e as principais componentes (VH, %)</t>
  </si>
  <si>
    <t>Despesas de Consumo Pessoal</t>
  </si>
  <si>
    <t>Investimento Interno Privado Bruto</t>
  </si>
  <si>
    <t>Exportações Líquidas de Bens e Serviços</t>
  </si>
  <si>
    <t>Reservas excedentárias-VC</t>
  </si>
  <si>
    <t>Valor Nominal</t>
  </si>
  <si>
    <t>Exportações</t>
  </si>
  <si>
    <t>Reservas excedentárias-VN</t>
  </si>
  <si>
    <t>IPC  Harmonizado Bens</t>
  </si>
  <si>
    <t>IPC Harmonizado Serviços</t>
  </si>
  <si>
    <t>IPC Harmonizado Total</t>
  </si>
  <si>
    <t>Agricultura</t>
  </si>
  <si>
    <t>Mineração e Extração</t>
  </si>
  <si>
    <t>Informação e Comunicação</t>
  </si>
  <si>
    <t>Passivos Contigentes</t>
  </si>
  <si>
    <t>or</t>
  </si>
  <si>
    <t>Petróleo Brent</t>
  </si>
  <si>
    <t>Média Brent, WTI e Dubai</t>
  </si>
  <si>
    <t>Variação homóloga 2022/2021</t>
  </si>
  <si>
    <t>matéria -prima energética índice nominal</t>
  </si>
  <si>
    <t>Metas do FMI</t>
  </si>
  <si>
    <t>Inflação</t>
  </si>
  <si>
    <t>Inflação AE</t>
  </si>
  <si>
    <t>Variação Trimestral do IPC mundial (%)</t>
  </si>
  <si>
    <t xml:space="preserve">Gráfico  | </t>
  </si>
  <si>
    <t>1.8</t>
  </si>
  <si>
    <t>2.7</t>
  </si>
  <si>
    <r>
      <t>Factores de expansao da liquidez ( valores em % do M3</t>
    </r>
    <r>
      <rPr>
        <b/>
        <vertAlign val="subscript"/>
        <sz val="13"/>
        <rFont val="Trebuchet MS"/>
        <family val="2"/>
      </rPr>
      <t>t-1</t>
    </r>
    <r>
      <rPr>
        <b/>
        <sz val="13"/>
        <rFont val="Trebuchet MS"/>
        <family val="2"/>
      </rPr>
      <t>)</t>
    </r>
  </si>
  <si>
    <r>
      <t xml:space="preserve">Valores calculados com base na </t>
    </r>
    <r>
      <rPr>
        <sz val="13"/>
        <color rgb="FFC00000"/>
        <rFont val="Trebuchet MS"/>
        <family val="2"/>
      </rPr>
      <t>evolução acumulada</t>
    </r>
    <r>
      <rPr>
        <sz val="13"/>
        <color theme="1"/>
        <rFont val="Trebuchet MS"/>
        <family val="2"/>
      </rPr>
      <t xml:space="preserve"> em percentagem do  </t>
    </r>
    <r>
      <rPr>
        <sz val="13"/>
        <color rgb="FFC00000"/>
        <rFont val="Trebuchet MS"/>
        <family val="2"/>
      </rPr>
      <t>PIB estimado e /ou projetado</t>
    </r>
    <r>
      <rPr>
        <sz val="13"/>
        <color theme="1"/>
        <rFont val="Trebuchet MS"/>
        <family val="2"/>
      </rPr>
      <t xml:space="preserve"> para o conjunto do ano respetivo</t>
    </r>
  </si>
  <si>
    <t>BM-VC - Eixo à direita</t>
  </si>
  <si>
    <t>Spread</t>
  </si>
  <si>
    <t>Reservas Bancárias (MN)</t>
  </si>
  <si>
    <t>Reservas Bancárias (ME)</t>
  </si>
  <si>
    <t>Limite mínimo</t>
  </si>
  <si>
    <t>Matérias-Primas Energéticas-VC</t>
  </si>
  <si>
    <t>Matérias-Primas N/Energéticas-VC</t>
  </si>
  <si>
    <t>RELATÓRIO DO QUARTO TRIMESTRE 2022</t>
  </si>
  <si>
    <t>Bloomberg</t>
  </si>
  <si>
    <t>USD/KG</t>
  </si>
  <si>
    <t>Preço de óleo de palma (USD/mt)</t>
  </si>
  <si>
    <t>USD/mt</t>
  </si>
  <si>
    <t>Matérias-Primas Energéticas-VH</t>
  </si>
  <si>
    <t>Matérias-Primas N/Energéticas-VH</t>
  </si>
  <si>
    <t>BdP/Eurostat/BCE</t>
  </si>
  <si>
    <t>meses de Importação-Minimo</t>
  </si>
  <si>
    <t xml:space="preserve">Receitas Correntes </t>
  </si>
  <si>
    <t>Y</t>
  </si>
  <si>
    <t>PIB Mundial-VH</t>
  </si>
  <si>
    <t>PIB Mundial-VC</t>
  </si>
  <si>
    <t>Dívida do Governo Central</t>
  </si>
  <si>
    <t>Dívida do Sector Público</t>
  </si>
  <si>
    <t>Dívida do Sector Público em % do PIB</t>
  </si>
  <si>
    <t>Dívida Governo Central em % no PIB</t>
  </si>
  <si>
    <t>Preço do Gás Natural Europeu (dólar/mmbtu)</t>
  </si>
  <si>
    <t xml:space="preserve">Gráfico 10 | </t>
  </si>
  <si>
    <t>Fonte: WorldBank - Tratamento do BCSTP/ calculado em media trimestral</t>
  </si>
  <si>
    <t>Preço de cacau  (USD/kg)</t>
  </si>
  <si>
    <t>Fonte: Bloomberg (A%A% NSAZ)</t>
  </si>
  <si>
    <t>Fonte: BdP; Eurostat e BCE</t>
  </si>
  <si>
    <t>Fonte: BdP; Yahoo, Investing</t>
  </si>
  <si>
    <t>Reservas obrigatória-VN</t>
  </si>
  <si>
    <t xml:space="preserve">RIL (milhões de USD)- Valor Contabilístico </t>
  </si>
  <si>
    <t>RIL -Mercado- (milhões de USD) - eixo à esquerda</t>
  </si>
  <si>
    <t>RIL-Contabilístico- (milhões de USD) - eixo à esquerda</t>
  </si>
  <si>
    <t>Matéria -prima N/ energética índice nominal</t>
  </si>
  <si>
    <t>Gráfico 4| IPC mundial (VH, %)</t>
  </si>
  <si>
    <t>Gráfico 5 | Evolução de matéria-prima energética e n/energética (média trimestral, índice nominal)</t>
  </si>
  <si>
    <t>Gráfico 6| Evolução de Yield das OT`s à 10 anos</t>
  </si>
  <si>
    <t>Gráfico 7| Evolução dos Índices Dow Jones e DJ Euro Stoxx50</t>
  </si>
  <si>
    <t>Gráfico 8 | PIB de Portugal e as principais componentes (VH, %)</t>
  </si>
  <si>
    <t>Gráfico 9| IPC de Portugal e as principais componentes (VH, %)</t>
  </si>
  <si>
    <t>Gráfico 10 | PIB real da Nigéria  (VH, %)</t>
  </si>
  <si>
    <t>Gráfico 11| PIB real de Angola  (VH, %)</t>
  </si>
  <si>
    <t>Gráfico 12| Preço de petróleo (dólar/kg)</t>
  </si>
  <si>
    <t>Gráfico 13| Preço de Gás Natural Europeu (dólar/mmtbu)</t>
  </si>
  <si>
    <t>Gráfico 14| Evolução do Preço de Cacau (USD/kg)</t>
  </si>
  <si>
    <t>Gráfico 15| Evolução do Preço de óleo de Palma (USD/mt)</t>
  </si>
  <si>
    <t>Gráfico 16| Evolução das taxas de Juro de Referência e de Operações Bancárias (%)</t>
  </si>
  <si>
    <t xml:space="preserve">       Gráfico 17 | Evolução das Reservas Excedentárias (Milhões de Dobras)</t>
  </si>
  <si>
    <t>Gráfico 18| Base Monetária e as componentes ( em milhões de Dobras)</t>
  </si>
  <si>
    <r>
      <t>Gráfico 19| Factores de variação da liquidez ( valores em % do M3</t>
    </r>
    <r>
      <rPr>
        <b/>
        <vertAlign val="subscript"/>
        <sz val="9"/>
        <color rgb="FF535356"/>
        <rFont val="Ebrima"/>
      </rPr>
      <t>t-1</t>
    </r>
    <r>
      <rPr>
        <b/>
        <sz val="9"/>
        <color rgb="FF535356"/>
        <rFont val="Ebrima"/>
      </rPr>
      <t>)</t>
    </r>
  </si>
  <si>
    <t>Gráfico 20| Evolução do Crédito à economia (milhões de Dobras) e do crédito malparado (%)</t>
  </si>
  <si>
    <t>Credito Mal Parado (%)</t>
  </si>
  <si>
    <t>Gráfico 21 | IPC - Variação Acumulada (%)</t>
  </si>
  <si>
    <t>Gráfico 22 | IPC - Inflação em Cadeia (%)</t>
  </si>
  <si>
    <t>Gráfico 23| IPC – Variação Homóloga (%)</t>
  </si>
  <si>
    <t xml:space="preserve">  Inflação - Importada (%)</t>
  </si>
  <si>
    <t xml:space="preserve">  Inflação - Local (%)</t>
  </si>
  <si>
    <t xml:space="preserve">  Inflação - Bens Alimentares (%)</t>
  </si>
  <si>
    <t xml:space="preserve">  Inflação - Bens Não Alimentares (%)</t>
  </si>
  <si>
    <t>Gráfico 24| IPC – Evolução da inflação importada e local (%)</t>
  </si>
  <si>
    <t>Gráfico 25| IPC – Evolução da inflação dos bens alimentares e não alimentares (%)</t>
  </si>
  <si>
    <t>Gráfico 26 | Contribuição Homóloga das componentes do IPC em Dezembro de 2022</t>
  </si>
  <si>
    <t>Gráfico 27 | Saldos Orçamentais (em percentagem do PIB)</t>
  </si>
  <si>
    <t>Gráfico 28| Receitas Públicas (em milhões de Dobras)</t>
  </si>
  <si>
    <t>Gráfico 29| Despesas públicas (em milhões de Dobras)</t>
  </si>
  <si>
    <t>Gráfico 30| Evolução da dívida pública (em milhões de USD)</t>
  </si>
  <si>
    <t>Gráfico 31 | Evolução das reservas internacionais líquidas</t>
  </si>
  <si>
    <t>Gráfico 32 | Taxas de Câmbios Bilaterais</t>
  </si>
  <si>
    <t>Gráfico 33| Índice de Taxa de Câmbio Efectiva</t>
  </si>
  <si>
    <t xml:space="preserve">Gráfico 34 | Balança Corrente </t>
  </si>
  <si>
    <t>Gráfico 35 | Balança Comercial de Bens (em milhões de USD)</t>
  </si>
  <si>
    <t>Gráfico 36 | Estrutura das Exportações (%)</t>
  </si>
  <si>
    <t>Gráfico 37| Estrutura das Importações (%)</t>
  </si>
  <si>
    <t>Quantidade Importada (Tonelada)</t>
  </si>
  <si>
    <t>Gráfico 4|</t>
  </si>
  <si>
    <t xml:space="preserve">Gráfico 5| </t>
  </si>
  <si>
    <t xml:space="preserve">Gráfico 6| </t>
  </si>
  <si>
    <t>Gráfico 9|</t>
  </si>
  <si>
    <t xml:space="preserve">Gráfico | </t>
  </si>
  <si>
    <t xml:space="preserve">Gráfico 12 | </t>
  </si>
  <si>
    <t xml:space="preserve">Gráfico 13 | </t>
  </si>
  <si>
    <t>Gráfico 14|</t>
  </si>
  <si>
    <t xml:space="preserve">Preço do Cacau </t>
  </si>
  <si>
    <t>Gráfico 15|</t>
  </si>
  <si>
    <t>Gráfico 17|</t>
  </si>
  <si>
    <t>Evolução das Reservas Bancárias</t>
  </si>
  <si>
    <t>Gráfico 19|</t>
  </si>
  <si>
    <t>Gráfico 21 |</t>
  </si>
  <si>
    <t>Gráfico 23 |</t>
  </si>
  <si>
    <t>Gráfico 24|</t>
  </si>
  <si>
    <t>Gráfico 25 |</t>
  </si>
  <si>
    <t>Gráfico 27 |</t>
  </si>
  <si>
    <t>Gráfico 28 |</t>
  </si>
  <si>
    <t>RECEITAS</t>
  </si>
  <si>
    <t>Gráfico 29 |</t>
  </si>
  <si>
    <t>Gráfico 30|</t>
  </si>
  <si>
    <t>Grafico 31</t>
  </si>
  <si>
    <t xml:space="preserve">Gráfico 32 | </t>
  </si>
  <si>
    <t xml:space="preserve">Gráfico 33 | </t>
  </si>
  <si>
    <t>Gráfico 34 |</t>
  </si>
  <si>
    <t xml:space="preserve">Gráfico 35 | </t>
  </si>
  <si>
    <t xml:space="preserve">Gráfico 36 | </t>
  </si>
  <si>
    <t xml:space="preserve">Gráfico 37 | </t>
  </si>
  <si>
    <t>DESPESAS</t>
  </si>
  <si>
    <t>Dólar/mmbtu</t>
  </si>
  <si>
    <t>Gráfico 38| Quantidades importadas/t</t>
  </si>
  <si>
    <t>Quantidade Importada (t)</t>
  </si>
  <si>
    <t>Toneladas</t>
  </si>
  <si>
    <t xml:space="preserve">Gráfico 38| </t>
  </si>
  <si>
    <t xml:space="preserve">Gráfico 39| </t>
  </si>
  <si>
    <t>Banlança de Serviços</t>
  </si>
  <si>
    <t>Exportações de Serviços</t>
  </si>
  <si>
    <t>Importações de Serviços</t>
  </si>
  <si>
    <t>Evolução da Balança de Serviços</t>
  </si>
  <si>
    <t>Gráfico 39| Evolução da Balança de ServiçoS (milhões de USD)</t>
  </si>
  <si>
    <t>II.4 |SECTOR EXTERNO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</si>
</sst>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"/>
    <numFmt numFmtId="165" formatCode="0.0"/>
    <numFmt numFmtId="166" formatCode="#,##0.00_ ;[Red]\-#,##0.00\ "/>
    <numFmt numFmtId="167" formatCode="#,##0.0"/>
    <numFmt numFmtId="168" formatCode="#,##0.0_ ;[Red]\-#,##0.0\ "/>
    <numFmt numFmtId="169" formatCode="#,##0.0000_ ;[Red]\-#,##0.0000\ 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#,##0;[Red]\(#,##0\)"/>
    <numFmt numFmtId="176" formatCode="&quot;$&quot;#,##0_);\(&quot;$&quot;#,##0\)"/>
    <numFmt numFmtId="177" formatCode="_([$€-2]* #,##0.00_);_([$€-2]* \(#,##0.00\);_([$€-2]* &quot;-&quot;??_)"/>
    <numFmt numFmtId="178" formatCode="General_)"/>
    <numFmt numFmtId="179" formatCode="#,#00"/>
    <numFmt numFmtId="180" formatCode="#,"/>
    <numFmt numFmtId="181" formatCode="0_)"/>
    <numFmt numFmtId="182" formatCode="\$#,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&quot;$&quot;#,#00"/>
    <numFmt numFmtId="186" formatCode="&quot;$&quot;#,"/>
    <numFmt numFmtId="187" formatCode="[&gt;=0.05]#,##0.0;[&lt;=-0.05]\-#,##0.0;?0.0"/>
    <numFmt numFmtId="188" formatCode="[Black]#,##0.0;[Black]\-#,##0.0;;"/>
    <numFmt numFmtId="189" formatCode="[Black][&gt;0.05]#,##0.0;[Black][&lt;-0.05]\-#,##0.0;;"/>
    <numFmt numFmtId="190" formatCode="[Black][&gt;0.5]#,##0;[Black][&lt;-0.5]\-#,##0;;"/>
    <numFmt numFmtId="191" formatCode="%#,#00"/>
    <numFmt numFmtId="192" formatCode="#.##000"/>
    <numFmt numFmtId="193" formatCode="#,##0.0____"/>
    <numFmt numFmtId="194" formatCode="#.##0,"/>
    <numFmt numFmtId="195" formatCode="#,##0.000000"/>
    <numFmt numFmtId="196" formatCode="General\ \ \ \ \ \ "/>
    <numFmt numFmtId="197" formatCode="0.0\ \ \ \ \ \ \ \ "/>
    <numFmt numFmtId="198" formatCode="mmmm\ yyyy"/>
    <numFmt numFmtId="199" formatCode="\$#,##0.00\ ;\(\$#,##0.00\)"/>
    <numFmt numFmtId="200" formatCode="0.0%"/>
    <numFmt numFmtId="201" formatCode="_([$€]* #,##0.00_);_([$€]* \(#,##0.00\);_([$€]* &quot;-&quot;??_);_(@_)"/>
    <numFmt numFmtId="202" formatCode="#,##0.000_);\(#,##0.000\)"/>
    <numFmt numFmtId="203" formatCode="0.00_)"/>
    <numFmt numFmtId="204" formatCode="0.00000"/>
    <numFmt numFmtId="205" formatCode="[$-816]mmm/yy;@"/>
    <numFmt numFmtId="206" formatCode="_-* #,##0.0\ _€_-;\-* #,##0.0\ _€_-;_-* &quot;-&quot;??\ _€_-;_-@_-"/>
    <numFmt numFmtId="207" formatCode="#,##0_ ;[Red]\-#,##0\ "/>
    <numFmt numFmtId="208" formatCode="_-* #,##0\ _€_-;\-* #,##0\ _€_-;_-* &quot;-&quot;??\ _€_-;_-@_-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8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ndara"/>
      <family val="2"/>
    </font>
    <font>
      <sz val="10"/>
      <name val="Calibri"/>
      <family val="2"/>
      <scheme val="minor"/>
    </font>
    <font>
      <sz val="9"/>
      <name val="Arial"/>
      <family val="2"/>
    </font>
    <font>
      <b/>
      <sz val="11"/>
      <color theme="1"/>
      <name val="Calibri Light"/>
      <family val="2"/>
    </font>
    <font>
      <sz val="10"/>
      <name val="Times New Roman"/>
      <family val="1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2"/>
      <name val="Helv"/>
    </font>
    <font>
      <sz val="10"/>
      <name val="MS Sans Serif"/>
      <family val="2"/>
    </font>
    <font>
      <sz val="8"/>
      <name val="Arial"/>
      <family val="2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u/>
      <sz val="5.5"/>
      <color indexed="12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12"/>
      <name val="Arial"/>
      <family val="2"/>
    </font>
    <font>
      <sz val="10"/>
      <name val="Tms Rmn"/>
    </font>
    <font>
      <sz val="10"/>
      <color indexed="10"/>
      <name val="MS Sans Serif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name val="Calibri"/>
      <family val="2"/>
      <scheme val="minor"/>
    </font>
    <font>
      <u/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b/>
      <sz val="8"/>
      <color rgb="FF535356"/>
      <name val="Ebrima"/>
    </font>
    <font>
      <sz val="10"/>
      <color theme="1"/>
      <name val="Segoe UI"/>
      <family val="2"/>
    </font>
    <font>
      <sz val="11"/>
      <name val="Gill Sans MT"/>
      <family val="2"/>
    </font>
    <font>
      <sz val="9"/>
      <name val="Ebrima"/>
    </font>
    <font>
      <sz val="9"/>
      <color theme="1"/>
      <name val="Ebrima"/>
    </font>
    <font>
      <b/>
      <sz val="10"/>
      <color theme="1" tint="0.34998626667073579"/>
      <name val="Segoe UI"/>
      <family val="2"/>
    </font>
    <font>
      <b/>
      <sz val="10"/>
      <color theme="1"/>
      <name val="Segoe UI"/>
      <family val="2"/>
    </font>
    <font>
      <b/>
      <sz val="10"/>
      <color theme="4" tint="-0.499984740745262"/>
      <name val="Segoe UI"/>
      <family val="2"/>
    </font>
    <font>
      <b/>
      <sz val="9"/>
      <color rgb="FF535356"/>
      <name val="Ebrima"/>
    </font>
    <font>
      <sz val="9"/>
      <color theme="3"/>
      <name val="Ebrima"/>
    </font>
    <font>
      <b/>
      <sz val="9"/>
      <color theme="3"/>
      <name val="Ebrima"/>
    </font>
    <font>
      <u/>
      <sz val="9"/>
      <color theme="10"/>
      <name val="Ebrima"/>
    </font>
    <font>
      <u/>
      <sz val="10"/>
      <color theme="10"/>
      <name val="Trebuchet MS"/>
      <family val="2"/>
    </font>
    <font>
      <sz val="10"/>
      <color theme="3"/>
      <name val="Trebuchet MS"/>
      <family val="2"/>
    </font>
    <font>
      <sz val="10"/>
      <color theme="1"/>
      <name val="Trebuchet MS"/>
      <family val="2"/>
    </font>
    <font>
      <b/>
      <sz val="10"/>
      <name val="Trebuchet MS"/>
      <family val="2"/>
    </font>
    <font>
      <b/>
      <sz val="10"/>
      <color theme="3"/>
      <name val="Trebuchet MS"/>
      <family val="2"/>
    </font>
    <font>
      <b/>
      <sz val="10"/>
      <color rgb="FF9B7D40"/>
      <name val="Trebuchet MS"/>
      <family val="2"/>
    </font>
    <font>
      <b/>
      <sz val="10"/>
      <color theme="1"/>
      <name val="Trebuchet MS"/>
      <family val="2"/>
    </font>
    <font>
      <b/>
      <sz val="11"/>
      <color rgb="FF9B7D40"/>
      <name val="Trebuchet MS"/>
      <family val="2"/>
    </font>
    <font>
      <b/>
      <sz val="11"/>
      <name val="Trebuchet MS"/>
      <family val="2"/>
    </font>
    <font>
      <sz val="11"/>
      <color theme="1"/>
      <name val="Trebuchet MS"/>
      <family val="2"/>
    </font>
    <font>
      <sz val="11"/>
      <name val="Trebuchet MS"/>
      <family val="2"/>
    </font>
    <font>
      <u/>
      <sz val="11"/>
      <color theme="10"/>
      <name val="Trebuchet MS"/>
      <family val="2"/>
    </font>
    <font>
      <sz val="11"/>
      <color theme="3"/>
      <name val="Trebuchet MS"/>
      <family val="2"/>
    </font>
    <font>
      <b/>
      <sz val="11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rgb="FF9B7D40"/>
      <name val="Trebuchet MS"/>
      <family val="2"/>
    </font>
    <font>
      <u/>
      <sz val="11"/>
      <color rgb="FF0070C0"/>
      <name val="Trebuchet MS"/>
      <family val="2"/>
    </font>
    <font>
      <b/>
      <sz val="10"/>
      <color rgb="FF0070C0"/>
      <name val="Trebuchet MS"/>
      <family val="2"/>
    </font>
    <font>
      <sz val="10"/>
      <color rgb="FF0070C0"/>
      <name val="Trebuchet MS"/>
      <family val="2"/>
    </font>
    <font>
      <b/>
      <u/>
      <sz val="10"/>
      <color rgb="FF9B7D40"/>
      <name val="Trebuchet MS"/>
      <family val="2"/>
    </font>
    <font>
      <sz val="11"/>
      <color rgb="FF737373"/>
      <name val="Arial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9"/>
      <name val="Trebuchet MS"/>
      <family val="2"/>
    </font>
    <font>
      <sz val="8"/>
      <name val="Trebuchet MS"/>
      <family val="2"/>
    </font>
    <font>
      <b/>
      <vertAlign val="subscript"/>
      <sz val="9"/>
      <color rgb="FF535356"/>
      <name val="Ebrima"/>
    </font>
    <font>
      <b/>
      <sz val="9"/>
      <name val="Trebuchet MS"/>
      <family val="2"/>
    </font>
    <font>
      <sz val="8"/>
      <color theme="1"/>
      <name val="Trebuchet MS"/>
      <family val="2"/>
    </font>
    <font>
      <b/>
      <sz val="8"/>
      <name val="Trebuchet MS"/>
      <family val="2"/>
    </font>
    <font>
      <sz val="9"/>
      <color theme="1"/>
      <name val="Calibri"/>
      <family val="2"/>
      <scheme val="minor"/>
    </font>
    <font>
      <sz val="10"/>
      <name val="Courier"/>
      <family val="3"/>
    </font>
    <font>
      <b/>
      <sz val="13"/>
      <color rgb="FFA88800"/>
      <name val="Trebuchet MS"/>
      <family val="2"/>
    </font>
    <font>
      <sz val="13"/>
      <color theme="1"/>
      <name val="Trebuchet MS"/>
      <family val="2"/>
    </font>
    <font>
      <sz val="13"/>
      <color theme="1"/>
      <name val="Calibri"/>
      <family val="2"/>
      <scheme val="minor"/>
    </font>
    <font>
      <b/>
      <sz val="13"/>
      <color theme="3"/>
      <name val="Trebuchet MS"/>
      <family val="2"/>
    </font>
    <font>
      <b/>
      <sz val="13"/>
      <name val="Trebuchet MS"/>
      <family val="2"/>
    </font>
    <font>
      <b/>
      <u/>
      <sz val="13"/>
      <color rgb="FFA88800"/>
      <name val="Trebuchet MS"/>
      <family val="2"/>
    </font>
    <font>
      <sz val="13"/>
      <color theme="3"/>
      <name val="Trebuchet MS"/>
      <family val="2"/>
    </font>
    <font>
      <sz val="13"/>
      <name val="Trebuchet MS"/>
      <family val="2"/>
    </font>
    <font>
      <i/>
      <sz val="13"/>
      <name val="Trebuchet MS"/>
      <family val="2"/>
    </font>
    <font>
      <b/>
      <sz val="13"/>
      <color rgb="FF535356"/>
      <name val="Trebuchet MS"/>
      <family val="2"/>
    </font>
    <font>
      <b/>
      <sz val="13"/>
      <color rgb="FF9B7D40"/>
      <name val="Trebuchet MS"/>
      <family val="2"/>
    </font>
    <font>
      <b/>
      <u/>
      <sz val="13"/>
      <name val="Trebuchet MS"/>
      <family val="2"/>
    </font>
    <font>
      <b/>
      <u/>
      <sz val="13"/>
      <color rgb="FF9B7D40"/>
      <name val="Trebuchet MS"/>
      <family val="2"/>
    </font>
    <font>
      <sz val="13"/>
      <color rgb="FFFF0000"/>
      <name val="Trebuchet MS"/>
      <family val="2"/>
    </font>
    <font>
      <b/>
      <vertAlign val="subscript"/>
      <sz val="13"/>
      <name val="Trebuchet MS"/>
      <family val="2"/>
    </font>
    <font>
      <b/>
      <sz val="13"/>
      <color theme="1"/>
      <name val="Trebuchet MS"/>
      <family val="2"/>
    </font>
    <font>
      <sz val="13"/>
      <color rgb="FF002060"/>
      <name val="Arial"/>
      <family val="2"/>
    </font>
    <font>
      <sz val="13"/>
      <name val="Times New Roman"/>
      <family val="1"/>
    </font>
    <font>
      <sz val="13"/>
      <color rgb="FFC00000"/>
      <name val="Trebuchet MS"/>
      <family val="2"/>
    </font>
    <font>
      <sz val="13"/>
      <name val="Arial"/>
      <family val="2"/>
    </font>
    <font>
      <b/>
      <sz val="13"/>
      <color theme="1"/>
      <name val="Calibri"/>
      <family val="2"/>
      <scheme val="minor"/>
    </font>
    <font>
      <b/>
      <sz val="13"/>
      <name val="DokChampa"/>
      <family val="2"/>
    </font>
    <font>
      <sz val="13"/>
      <color theme="1"/>
      <name val="DokChampa"/>
      <family val="2"/>
    </font>
    <font>
      <b/>
      <sz val="13"/>
      <color theme="3"/>
      <name val="DokChampa"/>
      <family val="2"/>
    </font>
    <font>
      <sz val="13"/>
      <color rgb="FF000000"/>
      <name val="Trebuchet MS"/>
      <family val="2"/>
    </font>
    <font>
      <sz val="8"/>
      <color theme="1"/>
      <name val="Ebrima"/>
    </font>
    <font>
      <b/>
      <sz val="10"/>
      <color rgb="FFA88800"/>
      <name val="Ebrima"/>
    </font>
    <font>
      <b/>
      <sz val="12"/>
      <color rgb="FFA88800"/>
      <name val="Trebuchet MS"/>
      <family val="2"/>
    </font>
    <font>
      <b/>
      <sz val="11"/>
      <color rgb="FFA88800"/>
      <name val="Trebuchet MS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otted">
        <color auto="1"/>
      </top>
      <bottom/>
      <diagonal/>
    </border>
  </borders>
  <cellStyleXfs count="787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3" fillId="0" borderId="2">
      <protection hidden="1"/>
    </xf>
    <xf numFmtId="0" fontId="14" fillId="4" borderId="2" applyNumberFormat="0" applyFont="0" applyBorder="0" applyAlignment="0" applyProtection="0">
      <protection hidden="1"/>
    </xf>
    <xf numFmtId="2" fontId="15" fillId="0" borderId="0">
      <protection locked="0"/>
    </xf>
    <xf numFmtId="2" fontId="16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17" fillId="5" borderId="3">
      <alignment horizontal="right" vertical="center"/>
    </xf>
    <xf numFmtId="0" fontId="18" fillId="5" borderId="3">
      <alignment horizontal="right" vertical="center"/>
    </xf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2" fillId="5" borderId="4"/>
    <xf numFmtId="0" fontId="19" fillId="6" borderId="3">
      <alignment horizontal="center" vertical="center"/>
    </xf>
    <xf numFmtId="0" fontId="17" fillId="5" borderId="3">
      <alignment horizontal="right" vertical="center"/>
    </xf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0" fillId="5" borderId="3">
      <alignment horizontal="left" vertical="center"/>
    </xf>
    <xf numFmtId="0" fontId="20" fillId="5" borderId="5">
      <alignment vertical="center"/>
    </xf>
    <xf numFmtId="0" fontId="21" fillId="5" borderId="6">
      <alignment vertical="center"/>
    </xf>
    <xf numFmtId="0" fontId="20" fillId="5" borderId="3"/>
    <xf numFmtId="0" fontId="18" fillId="5" borderId="3">
      <alignment horizontal="right" vertical="center"/>
    </xf>
    <xf numFmtId="0" fontId="22" fillId="7" borderId="3">
      <alignment horizontal="left" vertical="center"/>
    </xf>
    <xf numFmtId="0" fontId="22" fillId="7" borderId="3">
      <alignment horizontal="left" vertical="center"/>
    </xf>
    <xf numFmtId="0" fontId="23" fillId="5" borderId="3">
      <alignment horizontal="left" vertical="center"/>
    </xf>
    <xf numFmtId="0" fontId="24" fillId="5" borderId="4"/>
    <xf numFmtId="0" fontId="19" fillId="8" borderId="3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" fontId="15" fillId="0" borderId="0">
      <protection locked="0"/>
    </xf>
    <xf numFmtId="15" fontId="11" fillId="0" borderId="0" applyFont="0" applyFill="0" applyBorder="0" applyProtection="0">
      <alignment horizontal="left"/>
    </xf>
    <xf numFmtId="15" fontId="11" fillId="0" borderId="0" applyFont="0" applyFill="0" applyBorder="0" applyProtection="0">
      <alignment horizontal="left"/>
    </xf>
    <xf numFmtId="15" fontId="11" fillId="0" borderId="0" applyFont="0" applyFill="0" applyBorder="0" applyProtection="0">
      <alignment horizontal="left"/>
    </xf>
    <xf numFmtId="15" fontId="11" fillId="0" borderId="0" applyFont="0" applyFill="0" applyBorder="0" applyProtection="0">
      <alignment horizontal="left"/>
    </xf>
    <xf numFmtId="15" fontId="11" fillId="0" borderId="0" applyFont="0" applyFill="0" applyBorder="0" applyProtection="0">
      <alignment horizontal="left"/>
    </xf>
    <xf numFmtId="15" fontId="11" fillId="0" borderId="0" applyFont="0" applyFill="0" applyBorder="0" applyProtection="0">
      <alignment horizontal="left"/>
    </xf>
    <xf numFmtId="165" fontId="25" fillId="0" borderId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177" fontId="11" fillId="0" borderId="0" applyFont="0" applyFill="0" applyBorder="0" applyAlignment="0" applyProtection="0"/>
    <xf numFmtId="178" fontId="27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8" fillId="0" borderId="0"/>
    <xf numFmtId="0" fontId="15" fillId="0" borderId="0">
      <protection locked="0"/>
    </xf>
    <xf numFmtId="179" fontId="15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9" fontId="15" fillId="0" borderId="0">
      <protection locked="0"/>
    </xf>
    <xf numFmtId="38" fontId="29" fillId="8" borderId="0" applyNumberFormat="0" applyBorder="0" applyAlignment="0" applyProtection="0"/>
    <xf numFmtId="180" fontId="30" fillId="0" borderId="0">
      <protection locked="0"/>
    </xf>
    <xf numFmtId="180" fontId="30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7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10" fontId="29" fillId="5" borderId="3" applyNumberFormat="0" applyBorder="0" applyAlignment="0" applyProtection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0" fontId="36" fillId="0" borderId="2">
      <alignment horizontal="left"/>
      <protection locked="0"/>
    </xf>
    <xf numFmtId="1" fontId="11" fillId="0" borderId="0" applyNumberFormat="0" applyAlignment="0">
      <alignment horizontal="center"/>
    </xf>
    <xf numFmtId="1" fontId="11" fillId="0" borderId="0" applyNumberFormat="0" applyAlignment="0">
      <alignment horizontal="center"/>
    </xf>
    <xf numFmtId="1" fontId="11" fillId="0" borderId="0" applyNumberFormat="0" applyAlignment="0">
      <alignment horizontal="center"/>
    </xf>
    <xf numFmtId="1" fontId="11" fillId="0" borderId="0" applyNumberFormat="0" applyAlignment="0">
      <alignment horizontal="center"/>
    </xf>
    <xf numFmtId="1" fontId="11" fillId="0" borderId="0" applyNumberFormat="0" applyAlignment="0">
      <alignment horizontal="center"/>
    </xf>
    <xf numFmtId="1" fontId="11" fillId="0" borderId="0" applyNumberFormat="0" applyAlignment="0">
      <alignment horizontal="center"/>
    </xf>
    <xf numFmtId="181" fontId="37" fillId="0" borderId="0" applyNumberFormat="0">
      <alignment horizontal="centerContinuous"/>
    </xf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15" fillId="0" borderId="0">
      <protection locked="0"/>
    </xf>
    <xf numFmtId="18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5" fontId="15" fillId="0" borderId="0">
      <protection locked="0"/>
    </xf>
    <xf numFmtId="186" fontId="15" fillId="0" borderId="0">
      <protection locked="0"/>
    </xf>
    <xf numFmtId="0" fontId="38" fillId="0" borderId="0"/>
    <xf numFmtId="0" fontId="39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11" fillId="0" borderId="0" applyFill="0" applyBorder="0" applyAlignment="0" applyProtection="0">
      <alignment horizontal="right"/>
    </xf>
    <xf numFmtId="187" fontId="11" fillId="0" borderId="0" applyFill="0" applyBorder="0" applyAlignment="0" applyProtection="0">
      <alignment horizontal="right"/>
    </xf>
    <xf numFmtId="187" fontId="11" fillId="0" borderId="0" applyFill="0" applyBorder="0" applyAlignment="0" applyProtection="0">
      <alignment horizontal="right"/>
    </xf>
    <xf numFmtId="187" fontId="11" fillId="0" borderId="0" applyFill="0" applyBorder="0" applyAlignment="0" applyProtection="0">
      <alignment horizontal="right"/>
    </xf>
    <xf numFmtId="187" fontId="11" fillId="0" borderId="0" applyFill="0" applyBorder="0" applyAlignment="0" applyProtection="0">
      <alignment horizontal="right"/>
    </xf>
    <xf numFmtId="187" fontId="11" fillId="0" borderId="0" applyFill="0" applyBorder="0" applyAlignment="0" applyProtection="0">
      <alignment horizontal="right"/>
    </xf>
    <xf numFmtId="4" fontId="11" fillId="0" borderId="0" applyFont="0" applyFill="0" applyBorder="0" applyAlignment="0" applyProtection="0">
      <alignment horizontal="left"/>
    </xf>
    <xf numFmtId="4" fontId="11" fillId="0" borderId="0" applyFont="0" applyFill="0" applyBorder="0" applyAlignment="0" applyProtection="0">
      <alignment horizontal="left"/>
    </xf>
    <xf numFmtId="4" fontId="11" fillId="0" borderId="0" applyFont="0" applyFill="0" applyBorder="0" applyAlignment="0" applyProtection="0">
      <alignment horizontal="left"/>
    </xf>
    <xf numFmtId="4" fontId="11" fillId="0" borderId="0" applyFont="0" applyFill="0" applyBorder="0" applyAlignment="0" applyProtection="0">
      <alignment horizontal="left"/>
    </xf>
    <xf numFmtId="4" fontId="11" fillId="0" borderId="0" applyFont="0" applyFill="0" applyBorder="0" applyAlignment="0" applyProtection="0">
      <alignment horizontal="left"/>
    </xf>
    <xf numFmtId="4" fontId="11" fillId="0" borderId="0" applyFont="0" applyFill="0" applyBorder="0" applyAlignment="0" applyProtection="0">
      <alignment horizontal="left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5" fillId="0" borderId="0">
      <protection locked="0"/>
    </xf>
    <xf numFmtId="192" fontId="15" fillId="0" borderId="0">
      <protection locked="0"/>
    </xf>
    <xf numFmtId="191" fontId="15" fillId="0" borderId="0">
      <protection locked="0"/>
    </xf>
    <xf numFmtId="193" fontId="11" fillId="0" borderId="0" applyFill="0" applyBorder="0" applyAlignment="0">
      <alignment horizontal="centerContinuous"/>
    </xf>
    <xf numFmtId="193" fontId="11" fillId="0" borderId="0" applyFill="0" applyBorder="0" applyAlignment="0">
      <alignment horizontal="centerContinuous"/>
    </xf>
    <xf numFmtId="193" fontId="11" fillId="0" borderId="0" applyFill="0" applyBorder="0" applyAlignment="0">
      <alignment horizontal="centerContinuous"/>
    </xf>
    <xf numFmtId="193" fontId="11" fillId="0" borderId="0" applyFill="0" applyBorder="0" applyAlignment="0">
      <alignment horizontal="centerContinuous"/>
    </xf>
    <xf numFmtId="193" fontId="11" fillId="0" borderId="0" applyFill="0" applyBorder="0" applyAlignment="0">
      <alignment horizontal="centerContinuous"/>
    </xf>
    <xf numFmtId="193" fontId="11" fillId="0" borderId="0" applyFill="0" applyBorder="0" applyAlignment="0">
      <alignment horizontal="centerContinuous"/>
    </xf>
    <xf numFmtId="0" fontId="12" fillId="0" borderId="0"/>
    <xf numFmtId="192" fontId="15" fillId="0" borderId="0">
      <protection locked="0"/>
    </xf>
    <xf numFmtId="194" fontId="15" fillId="0" borderId="0">
      <protection locked="0"/>
    </xf>
    <xf numFmtId="0" fontId="40" fillId="0" borderId="2" applyNumberFormat="0" applyFill="0" applyBorder="0" applyAlignment="0" applyProtection="0">
      <protection hidden="1"/>
    </xf>
    <xf numFmtId="4" fontId="41" fillId="11" borderId="7" applyNumberFormat="0" applyProtection="0">
      <alignment vertical="center"/>
    </xf>
    <xf numFmtId="4" fontId="42" fillId="11" borderId="7" applyNumberFormat="0" applyProtection="0">
      <alignment vertical="center"/>
    </xf>
    <xf numFmtId="4" fontId="9" fillId="0" borderId="0" applyNumberFormat="0" applyProtection="0">
      <alignment horizontal="left" vertical="center" indent="1"/>
    </xf>
    <xf numFmtId="4" fontId="43" fillId="12" borderId="7" applyNumberFormat="0" applyProtection="0">
      <alignment horizontal="left" vertical="center" indent="1"/>
    </xf>
    <xf numFmtId="4" fontId="44" fillId="13" borderId="7" applyNumberFormat="0" applyProtection="0">
      <alignment vertical="center"/>
    </xf>
    <xf numFmtId="4" fontId="45" fillId="6" borderId="7" applyNumberFormat="0" applyProtection="0">
      <alignment vertical="center"/>
    </xf>
    <xf numFmtId="4" fontId="44" fillId="14" borderId="7" applyNumberFormat="0" applyProtection="0">
      <alignment vertical="center"/>
    </xf>
    <xf numFmtId="4" fontId="46" fillId="13" borderId="7" applyNumberFormat="0" applyProtection="0">
      <alignment vertical="center"/>
    </xf>
    <xf numFmtId="4" fontId="47" fillId="15" borderId="7" applyNumberFormat="0" applyProtection="0">
      <alignment horizontal="left" vertical="center" indent="1"/>
    </xf>
    <xf numFmtId="4" fontId="47" fillId="16" borderId="7" applyNumberFormat="0" applyProtection="0">
      <alignment horizontal="left" vertical="center" indent="1"/>
    </xf>
    <xf numFmtId="4" fontId="48" fillId="12" borderId="7" applyNumberFormat="0" applyProtection="0">
      <alignment horizontal="left" vertical="center" indent="1"/>
    </xf>
    <xf numFmtId="4" fontId="49" fillId="17" borderId="7" applyNumberFormat="0" applyProtection="0">
      <alignment vertical="center"/>
    </xf>
    <xf numFmtId="4" fontId="50" fillId="5" borderId="7" applyNumberFormat="0" applyProtection="0">
      <alignment horizontal="left" vertical="center" indent="1"/>
    </xf>
    <xf numFmtId="4" fontId="51" fillId="16" borderId="7" applyNumberFormat="0" applyProtection="0">
      <alignment horizontal="left" vertical="center" indent="1"/>
    </xf>
    <xf numFmtId="4" fontId="52" fillId="12" borderId="7" applyNumberFormat="0" applyProtection="0">
      <alignment horizontal="left" vertical="center" indent="1"/>
    </xf>
    <xf numFmtId="4" fontId="53" fillId="5" borderId="7" applyNumberFormat="0" applyProtection="0">
      <alignment vertical="center"/>
    </xf>
    <xf numFmtId="4" fontId="54" fillId="5" borderId="7" applyNumberFormat="0" applyProtection="0">
      <alignment vertical="center"/>
    </xf>
    <xf numFmtId="4" fontId="47" fillId="16" borderId="7" applyNumberFormat="0" applyProtection="0">
      <alignment horizontal="left" vertical="center" indent="1"/>
    </xf>
    <xf numFmtId="4" fontId="55" fillId="5" borderId="7" applyNumberFormat="0" applyProtection="0">
      <alignment vertical="center"/>
    </xf>
    <xf numFmtId="4" fontId="56" fillId="5" borderId="7" applyNumberFormat="0" applyProtection="0">
      <alignment vertical="center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57" fillId="5" borderId="7" applyNumberFormat="0" applyProtection="0">
      <alignment vertical="center"/>
    </xf>
    <xf numFmtId="4" fontId="58" fillId="5" borderId="7" applyNumberFormat="0" applyProtection="0">
      <alignment vertical="center"/>
    </xf>
    <xf numFmtId="4" fontId="47" fillId="18" borderId="7" applyNumberFormat="0" applyProtection="0">
      <alignment horizontal="left" vertical="center" indent="1"/>
    </xf>
    <xf numFmtId="4" fontId="59" fillId="17" borderId="7" applyNumberFormat="0" applyProtection="0">
      <alignment horizontal="left" indent="1"/>
    </xf>
    <xf numFmtId="4" fontId="60" fillId="5" borderId="7" applyNumberFormat="0" applyProtection="0">
      <alignment vertical="center"/>
    </xf>
    <xf numFmtId="38" fontId="28" fillId="0" borderId="8"/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0" fontId="61" fillId="0" borderId="0" applyNumberFormat="0" applyFill="0" applyBorder="0" applyAlignment="0" applyProtection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21" fontId="11" fillId="0" borderId="0" applyFont="0" applyFill="0" applyBorder="0" applyProtection="0">
      <alignment horizontal="left"/>
    </xf>
    <xf numFmtId="21" fontId="11" fillId="0" borderId="0" applyFont="0" applyFill="0" applyBorder="0" applyProtection="0">
      <alignment horizontal="left"/>
    </xf>
    <xf numFmtId="21" fontId="11" fillId="0" borderId="0" applyFont="0" applyFill="0" applyBorder="0" applyProtection="0">
      <alignment horizontal="left"/>
    </xf>
    <xf numFmtId="21" fontId="11" fillId="0" borderId="0" applyFont="0" applyFill="0" applyBorder="0" applyProtection="0">
      <alignment horizontal="left"/>
    </xf>
    <xf numFmtId="21" fontId="11" fillId="0" borderId="0" applyFont="0" applyFill="0" applyBorder="0" applyProtection="0">
      <alignment horizontal="left"/>
    </xf>
    <xf numFmtId="21" fontId="11" fillId="0" borderId="0" applyFont="0" applyFill="0" applyBorder="0" applyProtection="0">
      <alignment horizontal="left"/>
    </xf>
    <xf numFmtId="2" fontId="30" fillId="0" borderId="0">
      <protection locked="0"/>
    </xf>
    <xf numFmtId="2" fontId="30" fillId="0" borderId="0">
      <protection locked="0"/>
    </xf>
    <xf numFmtId="0" fontId="62" fillId="4" borderId="2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0" fontId="2" fillId="0" borderId="9" applyNumberFormat="0" applyFont="0" applyFill="0" applyAlignment="0" applyProtection="0"/>
    <xf numFmtId="192" fontId="15" fillId="0" borderId="0">
      <protection locked="0"/>
    </xf>
    <xf numFmtId="194" fontId="15" fillId="0" borderId="0">
      <protection locked="0"/>
    </xf>
    <xf numFmtId="0" fontId="28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63" fillId="0" borderId="0" applyNumberFormat="0" applyFont="0" applyFill="0" applyBorder="0" applyAlignment="0" applyProtection="0">
      <alignment vertical="top"/>
    </xf>
    <xf numFmtId="0" fontId="64" fillId="0" borderId="0" applyNumberFormat="0" applyFont="0" applyFill="0" applyBorder="0" applyAlignment="0" applyProtection="0">
      <alignment vertical="top"/>
    </xf>
    <xf numFmtId="0" fontId="64" fillId="0" borderId="0" applyNumberFormat="0" applyFont="0" applyFill="0" applyBorder="0" applyAlignment="0" applyProtection="0">
      <alignment vertical="top"/>
    </xf>
    <xf numFmtId="0" fontId="63" fillId="0" borderId="0" applyNumberFormat="0" applyFont="0" applyFill="0" applyBorder="0" applyAlignment="0" applyProtection="0"/>
    <xf numFmtId="0" fontId="63" fillId="0" borderId="0" applyNumberFormat="0" applyFont="0" applyFill="0" applyBorder="0" applyAlignment="0" applyProtection="0">
      <alignment horizontal="left" vertical="top"/>
    </xf>
    <xf numFmtId="0" fontId="63" fillId="0" borderId="0" applyNumberFormat="0" applyFont="0" applyFill="0" applyBorder="0" applyAlignment="0" applyProtection="0">
      <alignment horizontal="left" vertical="top"/>
    </xf>
    <xf numFmtId="0" fontId="63" fillId="0" borderId="0" applyNumberFormat="0" applyFont="0" applyFill="0" applyBorder="0" applyAlignment="0" applyProtection="0">
      <alignment horizontal="left"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5" fillId="0" borderId="0">
      <alignment horizontal="left" wrapText="1"/>
    </xf>
    <xf numFmtId="0" fontId="66" fillId="0" borderId="1" applyNumberFormat="0" applyFont="0" applyFill="0" applyBorder="0" applyAlignment="0" applyProtection="0">
      <alignment horizontal="center" wrapText="1"/>
    </xf>
    <xf numFmtId="196" fontId="12" fillId="0" borderId="0" applyNumberFormat="0" applyFont="0" applyFill="0" applyBorder="0" applyAlignment="0" applyProtection="0">
      <alignment horizontal="right"/>
    </xf>
    <xf numFmtId="0" fontId="66" fillId="0" borderId="0" applyNumberFormat="0" applyFont="0" applyFill="0" applyBorder="0" applyAlignment="0" applyProtection="0">
      <alignment horizontal="left" indent="1"/>
    </xf>
    <xf numFmtId="197" fontId="66" fillId="0" borderId="0" applyNumberFormat="0" applyFont="0" applyFill="0" applyBorder="0" applyAlignment="0" applyProtection="0"/>
    <xf numFmtId="0" fontId="11" fillId="0" borderId="1" applyNumberFormat="0" applyFont="0" applyFill="0" applyAlignment="0" applyProtection="0">
      <alignment horizontal="center"/>
    </xf>
    <xf numFmtId="0" fontId="11" fillId="0" borderId="1" applyNumberFormat="0" applyFont="0" applyFill="0" applyAlignment="0" applyProtection="0">
      <alignment horizontal="center"/>
    </xf>
    <xf numFmtId="0" fontId="11" fillId="0" borderId="1" applyNumberFormat="0" applyFont="0" applyFill="0" applyAlignment="0" applyProtection="0">
      <alignment horizontal="center"/>
    </xf>
    <xf numFmtId="0" fontId="11" fillId="0" borderId="1" applyNumberFormat="0" applyFont="0" applyFill="0" applyAlignment="0" applyProtection="0">
      <alignment horizontal="center"/>
    </xf>
    <xf numFmtId="0" fontId="11" fillId="0" borderId="1" applyNumberFormat="0" applyFont="0" applyFill="0" applyAlignment="0" applyProtection="0">
      <alignment horizontal="center"/>
    </xf>
    <xf numFmtId="0" fontId="11" fillId="0" borderId="1" applyNumberFormat="0" applyFont="0" applyFill="0" applyAlignment="0" applyProtection="0">
      <alignment horizontal="center"/>
    </xf>
    <xf numFmtId="0" fontId="11" fillId="0" borderId="0" applyNumberFormat="0" applyFont="0" applyFill="0" applyBorder="0" applyAlignment="0" applyProtection="0">
      <alignment horizontal="left" wrapText="1" indent="1"/>
    </xf>
    <xf numFmtId="0" fontId="11" fillId="0" borderId="0" applyNumberFormat="0" applyFont="0" applyFill="0" applyBorder="0" applyAlignment="0" applyProtection="0">
      <alignment horizontal="left" wrapText="1" indent="1"/>
    </xf>
    <xf numFmtId="0" fontId="11" fillId="0" borderId="0" applyNumberFormat="0" applyFont="0" applyFill="0" applyBorder="0" applyAlignment="0" applyProtection="0">
      <alignment horizontal="left" wrapText="1" indent="1"/>
    </xf>
    <xf numFmtId="0" fontId="11" fillId="0" borderId="0" applyNumberFormat="0" applyFont="0" applyFill="0" applyBorder="0" applyAlignment="0" applyProtection="0">
      <alignment horizontal="left" wrapText="1" indent="1"/>
    </xf>
    <xf numFmtId="0" fontId="11" fillId="0" borderId="0" applyNumberFormat="0" applyFont="0" applyFill="0" applyBorder="0" applyAlignment="0" applyProtection="0">
      <alignment horizontal="left" wrapText="1" indent="1"/>
    </xf>
    <xf numFmtId="0" fontId="11" fillId="0" borderId="0" applyNumberFormat="0" applyFont="0" applyFill="0" applyBorder="0" applyAlignment="0" applyProtection="0">
      <alignment horizontal="left" wrapText="1" indent="1"/>
    </xf>
    <xf numFmtId="0" fontId="66" fillId="0" borderId="0" applyNumberFormat="0" applyFont="0" applyFill="0" applyBorder="0" applyAlignment="0" applyProtection="0">
      <alignment horizontal="left" indent="1"/>
    </xf>
    <xf numFmtId="0" fontId="11" fillId="0" borderId="0" applyNumberFormat="0" applyFont="0" applyFill="0" applyBorder="0" applyAlignment="0" applyProtection="0">
      <alignment horizontal="left" wrapText="1" indent="2"/>
    </xf>
    <xf numFmtId="0" fontId="11" fillId="0" borderId="0" applyNumberFormat="0" applyFont="0" applyFill="0" applyBorder="0" applyAlignment="0" applyProtection="0">
      <alignment horizontal="left" wrapText="1" indent="2"/>
    </xf>
    <xf numFmtId="0" fontId="11" fillId="0" borderId="0" applyNumberFormat="0" applyFont="0" applyFill="0" applyBorder="0" applyAlignment="0" applyProtection="0">
      <alignment horizontal="left" wrapText="1" indent="2"/>
    </xf>
    <xf numFmtId="0" fontId="11" fillId="0" borderId="0" applyNumberFormat="0" applyFont="0" applyFill="0" applyBorder="0" applyAlignment="0" applyProtection="0">
      <alignment horizontal="left" wrapText="1" indent="2"/>
    </xf>
    <xf numFmtId="0" fontId="11" fillId="0" borderId="0" applyNumberFormat="0" applyFont="0" applyFill="0" applyBorder="0" applyAlignment="0" applyProtection="0">
      <alignment horizontal="left" wrapText="1" indent="2"/>
    </xf>
    <xf numFmtId="0" fontId="11" fillId="0" borderId="0" applyNumberFormat="0" applyFont="0" applyFill="0" applyBorder="0" applyAlignment="0" applyProtection="0">
      <alignment horizontal="left" wrapText="1" indent="2"/>
    </xf>
    <xf numFmtId="198" fontId="11" fillId="0" borderId="0">
      <alignment horizontal="right"/>
    </xf>
    <xf numFmtId="198" fontId="11" fillId="0" borderId="0">
      <alignment horizontal="right"/>
    </xf>
    <xf numFmtId="198" fontId="11" fillId="0" borderId="0">
      <alignment horizontal="right"/>
    </xf>
    <xf numFmtId="198" fontId="11" fillId="0" borderId="0">
      <alignment horizontal="right"/>
    </xf>
    <xf numFmtId="198" fontId="11" fillId="0" borderId="0">
      <alignment horizontal="right"/>
    </xf>
    <xf numFmtId="198" fontId="11" fillId="0" borderId="0">
      <alignment horizontal="right"/>
    </xf>
    <xf numFmtId="0" fontId="67" fillId="0" borderId="0" applyProtection="0"/>
    <xf numFmtId="199" fontId="67" fillId="0" borderId="0" applyProtection="0"/>
    <xf numFmtId="0" fontId="68" fillId="0" borderId="0" applyProtection="0"/>
    <xf numFmtId="0" fontId="69" fillId="0" borderId="0" applyProtection="0"/>
    <xf numFmtId="0" fontId="67" fillId="0" borderId="10" applyProtection="0"/>
    <xf numFmtId="10" fontId="67" fillId="0" borderId="0" applyProtection="0"/>
    <xf numFmtId="0" fontId="67" fillId="0" borderId="0"/>
    <xf numFmtId="2" fontId="67" fillId="0" borderId="0" applyProtection="0"/>
    <xf numFmtId="4" fontId="67" fillId="0" borderId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1" fillId="0" borderId="0"/>
    <xf numFmtId="0" fontId="1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0" fontId="2" fillId="0" borderId="0"/>
    <xf numFmtId="202" fontId="27" fillId="0" borderId="0"/>
    <xf numFmtId="0" fontId="1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0" fontId="11" fillId="0" borderId="0"/>
    <xf numFmtId="202" fontId="27" fillId="0" borderId="0"/>
    <xf numFmtId="0" fontId="1" fillId="0" borderId="0"/>
    <xf numFmtId="0" fontId="1" fillId="0" borderId="0"/>
    <xf numFmtId="202" fontId="27" fillId="0" borderId="0"/>
    <xf numFmtId="202" fontId="27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07" fillId="20" borderId="0" applyNumberFormat="0" applyBorder="0" applyAlignment="0" applyProtection="0"/>
    <xf numFmtId="0" fontId="107" fillId="21" borderId="0" applyNumberFormat="0" applyBorder="0" applyAlignment="0" applyProtection="0"/>
    <xf numFmtId="0" fontId="107" fillId="22" borderId="0" applyNumberFormat="0" applyBorder="0" applyAlignment="0" applyProtection="0"/>
    <xf numFmtId="0" fontId="107" fillId="23" borderId="0" applyNumberFormat="0" applyBorder="0" applyAlignment="0" applyProtection="0"/>
    <xf numFmtId="0" fontId="107" fillId="24" borderId="0" applyNumberFormat="0" applyBorder="0" applyAlignment="0" applyProtection="0"/>
    <xf numFmtId="0" fontId="107" fillId="25" borderId="0" applyNumberFormat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07" fillId="26" borderId="0" applyNumberFormat="0" applyBorder="0" applyAlignment="0" applyProtection="0"/>
    <xf numFmtId="0" fontId="107" fillId="27" borderId="0" applyNumberFormat="0" applyBorder="0" applyAlignment="0" applyProtection="0"/>
    <xf numFmtId="0" fontId="107" fillId="28" borderId="0" applyNumberFormat="0" applyBorder="0" applyAlignment="0" applyProtection="0"/>
    <xf numFmtId="0" fontId="107" fillId="23" borderId="0" applyNumberFormat="0" applyBorder="0" applyAlignment="0" applyProtection="0"/>
    <xf numFmtId="0" fontId="107" fillId="26" borderId="0" applyNumberFormat="0" applyBorder="0" applyAlignment="0" applyProtection="0"/>
    <xf numFmtId="0" fontId="107" fillId="29" borderId="0" applyNumberFormat="0" applyBorder="0" applyAlignment="0" applyProtection="0"/>
    <xf numFmtId="0" fontId="108" fillId="30" borderId="0" applyNumberFormat="0" applyBorder="0" applyAlignment="0" applyProtection="0"/>
    <xf numFmtId="0" fontId="108" fillId="27" borderId="0" applyNumberFormat="0" applyBorder="0" applyAlignment="0" applyProtection="0"/>
    <xf numFmtId="0" fontId="108" fillId="28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109" fillId="22" borderId="0" applyNumberFormat="0" applyBorder="0" applyAlignment="0" applyProtection="0"/>
    <xf numFmtId="0" fontId="110" fillId="4" borderId="28" applyNumberFormat="0" applyAlignment="0" applyProtection="0"/>
    <xf numFmtId="0" fontId="111" fillId="34" borderId="29" applyNumberFormat="0" applyAlignment="0" applyProtection="0"/>
    <xf numFmtId="0" fontId="112" fillId="0" borderId="30" applyNumberFormat="0" applyFill="0" applyAlignment="0" applyProtection="0"/>
    <xf numFmtId="1" fontId="19" fillId="5" borderId="3">
      <alignment horizontal="right" vertical="center"/>
    </xf>
    <xf numFmtId="0" fontId="124" fillId="5" borderId="3">
      <alignment horizontal="right" vertical="center"/>
    </xf>
    <xf numFmtId="0" fontId="19" fillId="8" borderId="3">
      <alignment horizontal="center" vertical="center"/>
    </xf>
    <xf numFmtId="1" fontId="19" fillId="5" borderId="3">
      <alignment horizontal="right" vertical="center"/>
    </xf>
    <xf numFmtId="0" fontId="124" fillId="5" borderId="3">
      <alignment horizontal="right" vertical="center"/>
    </xf>
    <xf numFmtId="0" fontId="125" fillId="5" borderId="3">
      <alignment horizontal="left" vertical="center"/>
    </xf>
    <xf numFmtId="0" fontId="19" fillId="18" borderId="3">
      <alignment horizontal="left" vertical="center"/>
    </xf>
    <xf numFmtId="0" fontId="126" fillId="0" borderId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108" fillId="37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108" fillId="38" borderId="0" applyNumberFormat="0" applyBorder="0" applyAlignment="0" applyProtection="0"/>
    <xf numFmtId="0" fontId="113" fillId="25" borderId="28" applyNumberFormat="0" applyAlignment="0" applyProtection="0"/>
    <xf numFmtId="2" fontId="126" fillId="0" borderId="0" applyProtection="0"/>
    <xf numFmtId="0" fontId="126" fillId="0" borderId="0" applyNumberFormat="0" applyFont="0" applyFill="0" applyBorder="0" applyAlignment="0" applyProtection="0"/>
    <xf numFmtId="0" fontId="127" fillId="0" borderId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14" fillId="39" borderId="0" applyNumberFormat="0" applyBorder="0" applyAlignment="0" applyProtection="0"/>
    <xf numFmtId="203" fontId="106" fillId="0" borderId="0"/>
    <xf numFmtId="0" fontId="11" fillId="0" borderId="0"/>
    <xf numFmtId="0" fontId="11" fillId="0" borderId="0"/>
    <xf numFmtId="0" fontId="115" fillId="40" borderId="31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6" fillId="4" borderId="32" applyNumberFormat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25" applyNumberFormat="0" applyFill="0" applyAlignment="0" applyProtection="0"/>
    <xf numFmtId="0" fontId="120" fillId="0" borderId="0" applyNumberFormat="0" applyFill="0" applyBorder="0" applyAlignment="0" applyProtection="0"/>
    <xf numFmtId="0" fontId="121" fillId="0" borderId="26" applyNumberFormat="0" applyFill="0" applyAlignment="0" applyProtection="0"/>
    <xf numFmtId="0" fontId="122" fillId="0" borderId="27" applyNumberFormat="0" applyFill="0" applyAlignment="0" applyProtection="0"/>
    <xf numFmtId="0" fontId="122" fillId="0" borderId="0" applyNumberFormat="0" applyFill="0" applyBorder="0" applyAlignment="0" applyProtection="0"/>
    <xf numFmtId="0" fontId="123" fillId="0" borderId="33" applyNumberFormat="0" applyFill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37" fillId="0" borderId="0"/>
    <xf numFmtId="0" fontId="1" fillId="0" borderId="0"/>
  </cellStyleXfs>
  <cellXfs count="766">
    <xf numFmtId="0" fontId="0" fillId="0" borderId="0" xfId="0"/>
    <xf numFmtId="0" fontId="2" fillId="0" borderId="0" xfId="4"/>
    <xf numFmtId="0" fontId="3" fillId="2" borderId="0" xfId="4" applyFont="1" applyFill="1"/>
    <xf numFmtId="0" fontId="4" fillId="2" borderId="0" xfId="4" applyFont="1" applyFill="1"/>
    <xf numFmtId="0" fontId="5" fillId="0" borderId="0" xfId="4" applyFont="1"/>
    <xf numFmtId="0" fontId="2" fillId="0" borderId="0" xfId="4" quotePrefix="1"/>
    <xf numFmtId="3" fontId="2" fillId="0" borderId="0" xfId="4" applyNumberFormat="1"/>
    <xf numFmtId="0" fontId="0" fillId="3" borderId="0" xfId="0" applyFill="1"/>
    <xf numFmtId="0" fontId="7" fillId="0" borderId="0" xfId="0" applyFont="1"/>
    <xf numFmtId="0" fontId="10" fillId="0" borderId="0" xfId="0" applyFont="1"/>
    <xf numFmtId="0" fontId="70" fillId="0" borderId="0" xfId="0" applyFont="1"/>
    <xf numFmtId="0" fontId="71" fillId="2" borderId="0" xfId="11" applyFont="1" applyFill="1" applyBorder="1" applyAlignment="1" applyProtection="1">
      <alignment horizontal="left" vertical="center" indent="2"/>
    </xf>
    <xf numFmtId="0" fontId="72" fillId="0" borderId="0" xfId="0" applyFont="1"/>
    <xf numFmtId="0" fontId="77" fillId="0" borderId="0" xfId="0" applyFont="1"/>
    <xf numFmtId="0" fontId="83" fillId="0" borderId="0" xfId="0" applyFont="1" applyAlignment="1" applyProtection="1">
      <alignment horizontal="left" vertical="center"/>
      <protection locked="0"/>
    </xf>
    <xf numFmtId="0" fontId="82" fillId="0" borderId="0" xfId="0" applyFont="1" applyAlignment="1" applyProtection="1">
      <alignment vertical="center"/>
      <protection locked="0"/>
    </xf>
    <xf numFmtId="0" fontId="84" fillId="0" borderId="0" xfId="11" quotePrefix="1" applyFont="1" applyFill="1" applyAlignment="1" applyProtection="1">
      <alignment vertical="center"/>
    </xf>
    <xf numFmtId="0" fontId="82" fillId="0" borderId="0" xfId="0" applyFont="1" applyAlignment="1">
      <alignment vertical="center"/>
    </xf>
    <xf numFmtId="0" fontId="0" fillId="19" borderId="0" xfId="0" applyFill="1"/>
    <xf numFmtId="0" fontId="73" fillId="19" borderId="0" xfId="0" applyFont="1" applyFill="1" applyAlignment="1">
      <alignment horizontal="left" vertical="center"/>
    </xf>
    <xf numFmtId="0" fontId="8" fillId="19" borderId="0" xfId="314" applyFont="1" applyFill="1"/>
    <xf numFmtId="0" fontId="75" fillId="19" borderId="0" xfId="0" applyFont="1" applyFill="1" applyAlignment="1">
      <alignment vertical="top"/>
    </xf>
    <xf numFmtId="0" fontId="78" fillId="19" borderId="0" xfId="0" applyFont="1" applyFill="1"/>
    <xf numFmtId="0" fontId="79" fillId="19" borderId="0" xfId="0" applyFont="1" applyFill="1"/>
    <xf numFmtId="0" fontId="80" fillId="19" borderId="0" xfId="0" applyFont="1" applyFill="1" applyAlignment="1">
      <alignment vertical="center"/>
    </xf>
    <xf numFmtId="0" fontId="74" fillId="19" borderId="0" xfId="0" applyFont="1" applyFill="1"/>
    <xf numFmtId="0" fontId="3" fillId="19" borderId="0" xfId="0" applyFont="1" applyFill="1"/>
    <xf numFmtId="0" fontId="0" fillId="19" borderId="12" xfId="0" applyFill="1" applyBorder="1"/>
    <xf numFmtId="0" fontId="0" fillId="19" borderId="13" xfId="0" applyFill="1" applyBorder="1"/>
    <xf numFmtId="0" fontId="0" fillId="19" borderId="1" xfId="0" applyFill="1" applyBorder="1"/>
    <xf numFmtId="0" fontId="85" fillId="0" borderId="0" xfId="11" quotePrefix="1" applyFont="1" applyFill="1" applyAlignment="1" applyProtection="1">
      <alignment vertical="center"/>
    </xf>
    <xf numFmtId="0" fontId="86" fillId="0" borderId="0" xfId="0" applyFont="1" applyAlignment="1">
      <alignment vertical="center"/>
    </xf>
    <xf numFmtId="0" fontId="87" fillId="0" borderId="0" xfId="0" applyFont="1"/>
    <xf numFmtId="0" fontId="86" fillId="0" borderId="0" xfId="0" applyFont="1" applyAlignment="1" applyProtection="1">
      <alignment vertical="center"/>
      <protection locked="0"/>
    </xf>
    <xf numFmtId="0" fontId="89" fillId="0" borderId="0" xfId="0" applyFont="1" applyAlignment="1" applyProtection="1">
      <alignment horizontal="left" vertical="center"/>
      <protection locked="0"/>
    </xf>
    <xf numFmtId="0" fontId="87" fillId="0" borderId="0" xfId="0" applyFont="1" applyAlignment="1">
      <alignment horizontal="center"/>
    </xf>
    <xf numFmtId="0" fontId="86" fillId="0" borderId="0" xfId="0" applyFont="1" applyAlignment="1" applyProtection="1">
      <alignment horizontal="left" vertical="center"/>
      <protection locked="0"/>
    </xf>
    <xf numFmtId="0" fontId="86" fillId="0" borderId="0" xfId="0" applyFont="1" applyAlignment="1" applyProtection="1">
      <alignment horizontal="center" vertical="center"/>
      <protection locked="0"/>
    </xf>
    <xf numFmtId="0" fontId="96" fillId="0" borderId="0" xfId="11" quotePrefix="1" applyFont="1" applyFill="1" applyAlignment="1" applyProtection="1">
      <alignment vertical="center"/>
    </xf>
    <xf numFmtId="0" fontId="97" fillId="0" borderId="0" xfId="0" applyFont="1" applyAlignment="1">
      <alignment vertical="center"/>
    </xf>
    <xf numFmtId="0" fontId="94" fillId="0" borderId="0" xfId="0" applyFont="1"/>
    <xf numFmtId="0" fontId="97" fillId="0" borderId="0" xfId="0" applyFont="1" applyAlignment="1" applyProtection="1">
      <alignment vertical="center"/>
      <protection locked="0"/>
    </xf>
    <xf numFmtId="0" fontId="93" fillId="0" borderId="0" xfId="0" applyFont="1" applyAlignment="1" applyProtection="1">
      <alignment horizontal="left" vertical="center"/>
      <protection locked="0"/>
    </xf>
    <xf numFmtId="0" fontId="98" fillId="0" borderId="0" xfId="0" applyFont="1" applyAlignment="1" applyProtection="1">
      <alignment horizontal="left" vertical="center"/>
      <protection locked="0"/>
    </xf>
    <xf numFmtId="167" fontId="94" fillId="0" borderId="0" xfId="0" applyNumberFormat="1" applyFont="1"/>
    <xf numFmtId="0" fontId="94" fillId="0" borderId="0" xfId="0" applyFont="1" applyAlignment="1">
      <alignment horizontal="center"/>
    </xf>
    <xf numFmtId="165" fontId="94" fillId="0" borderId="0" xfId="0" applyNumberFormat="1" applyFont="1"/>
    <xf numFmtId="3" fontId="94" fillId="0" borderId="0" xfId="0" applyNumberFormat="1" applyFont="1"/>
    <xf numFmtId="165" fontId="95" fillId="0" borderId="0" xfId="0" applyNumberFormat="1" applyFont="1" applyAlignment="1">
      <alignment horizontal="center"/>
    </xf>
    <xf numFmtId="0" fontId="97" fillId="0" borderId="0" xfId="0" applyFont="1" applyAlignment="1" applyProtection="1">
      <alignment horizontal="left" vertical="center"/>
      <protection locked="0"/>
    </xf>
    <xf numFmtId="0" fontId="95" fillId="0" borderId="0" xfId="8" applyFont="1" applyAlignment="1">
      <alignment vertical="center"/>
    </xf>
    <xf numFmtId="0" fontId="95" fillId="0" borderId="0" xfId="0" applyFont="1" applyAlignment="1" applyProtection="1">
      <alignment horizontal="left" vertical="center"/>
      <protection locked="0"/>
    </xf>
    <xf numFmtId="0" fontId="95" fillId="0" borderId="0" xfId="0" applyFont="1" applyAlignment="1" applyProtection="1">
      <alignment horizontal="left" vertical="center" indent="1"/>
      <protection locked="0"/>
    </xf>
    <xf numFmtId="0" fontId="97" fillId="0" borderId="0" xfId="0" applyFont="1" applyAlignment="1" applyProtection="1">
      <alignment horizontal="center" vertical="center"/>
      <protection locked="0"/>
    </xf>
    <xf numFmtId="3" fontId="94" fillId="0" borderId="0" xfId="0" applyNumberFormat="1" applyFont="1" applyAlignment="1">
      <alignment horizontal="center"/>
    </xf>
    <xf numFmtId="165" fontId="94" fillId="0" borderId="0" xfId="0" applyNumberFormat="1" applyFont="1" applyAlignment="1">
      <alignment horizontal="center"/>
    </xf>
    <xf numFmtId="0" fontId="94" fillId="0" borderId="18" xfId="0" applyFont="1" applyBorder="1"/>
    <xf numFmtId="0" fontId="94" fillId="0" borderId="19" xfId="0" applyFont="1" applyBorder="1"/>
    <xf numFmtId="0" fontId="94" fillId="0" borderId="0" xfId="0" applyFont="1" applyAlignment="1">
      <alignment horizontal="left" indent="2"/>
    </xf>
    <xf numFmtId="0" fontId="93" fillId="0" borderId="0" xfId="0" applyFont="1" applyAlignment="1" applyProtection="1">
      <alignment horizontal="left" vertical="center" indent="2"/>
      <protection locked="0"/>
    </xf>
    <xf numFmtId="3" fontId="94" fillId="0" borderId="0" xfId="0" applyNumberFormat="1" applyFont="1" applyAlignment="1">
      <alignment horizontal="left" indent="2"/>
    </xf>
    <xf numFmtId="165" fontId="94" fillId="0" borderId="0" xfId="0" applyNumberFormat="1" applyFont="1" applyAlignment="1">
      <alignment horizontal="left" indent="2"/>
    </xf>
    <xf numFmtId="0" fontId="97" fillId="0" borderId="0" xfId="0" applyFont="1" applyAlignment="1" applyProtection="1">
      <alignment horizontal="left" vertical="center" indent="2"/>
      <protection locked="0"/>
    </xf>
    <xf numFmtId="0" fontId="91" fillId="0" borderId="0" xfId="0" applyFont="1" applyAlignment="1">
      <alignment horizontal="left"/>
    </xf>
    <xf numFmtId="0" fontId="99" fillId="0" borderId="0" xfId="0" applyFont="1"/>
    <xf numFmtId="0" fontId="100" fillId="2" borderId="0" xfId="0" applyFont="1" applyFill="1" applyAlignment="1">
      <alignment horizontal="left" vertical="center"/>
    </xf>
    <xf numFmtId="0" fontId="101" fillId="2" borderId="0" xfId="11" applyFont="1" applyFill="1" applyBorder="1" applyAlignment="1" applyProtection="1">
      <alignment horizontal="left" vertical="center" indent="2"/>
    </xf>
    <xf numFmtId="0" fontId="95" fillId="0" borderId="0" xfId="0" applyFont="1"/>
    <xf numFmtId="0" fontId="102" fillId="2" borderId="0" xfId="0" applyFont="1" applyFill="1" applyAlignment="1">
      <alignment horizontal="left" vertical="center" indent="2"/>
    </xf>
    <xf numFmtId="0" fontId="90" fillId="2" borderId="0" xfId="0" applyFont="1" applyFill="1" applyAlignment="1">
      <alignment horizontal="left" vertical="center" indent="2"/>
    </xf>
    <xf numFmtId="0" fontId="90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103" fillId="0" borderId="0" xfId="0" applyFont="1"/>
    <xf numFmtId="0" fontId="85" fillId="2" borderId="0" xfId="11" applyFont="1" applyFill="1" applyBorder="1" applyAlignment="1" applyProtection="1">
      <alignment horizontal="left" vertical="center" indent="2"/>
    </xf>
    <xf numFmtId="0" fontId="104" fillId="0" borderId="0" xfId="11" applyFont="1" applyAlignment="1" applyProtection="1"/>
    <xf numFmtId="0" fontId="87" fillId="0" borderId="0" xfId="0" applyFont="1" applyAlignment="1">
      <alignment horizontal="left" indent="1"/>
    </xf>
    <xf numFmtId="0" fontId="87" fillId="0" borderId="0" xfId="0" applyFont="1" applyAlignment="1">
      <alignment horizontal="right"/>
    </xf>
    <xf numFmtId="0" fontId="105" fillId="0" borderId="0" xfId="0" applyFont="1" applyAlignment="1">
      <alignment horizontal="right" vertical="center"/>
    </xf>
    <xf numFmtId="0" fontId="87" fillId="0" borderId="19" xfId="0" applyFont="1" applyBorder="1" applyAlignment="1">
      <alignment horizontal="right"/>
    </xf>
    <xf numFmtId="0" fontId="86" fillId="0" borderId="0" xfId="0" applyFont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indent="1"/>
      <protection locked="0"/>
    </xf>
    <xf numFmtId="204" fontId="11" fillId="2" borderId="0" xfId="768" applyNumberFormat="1" applyFill="1"/>
    <xf numFmtId="0" fontId="130" fillId="19" borderId="0" xfId="0" applyFont="1" applyFill="1" applyAlignment="1">
      <alignment vertical="center"/>
    </xf>
    <xf numFmtId="0" fontId="131" fillId="19" borderId="0" xfId="0" applyFont="1" applyFill="1" applyAlignment="1">
      <alignment vertical="center"/>
    </xf>
    <xf numFmtId="0" fontId="131" fillId="19" borderId="0" xfId="0" applyFont="1" applyFill="1"/>
    <xf numFmtId="0" fontId="134" fillId="19" borderId="0" xfId="0" applyFont="1" applyFill="1" applyAlignment="1">
      <alignment horizontal="left" indent="1"/>
    </xf>
    <xf numFmtId="0" fontId="95" fillId="19" borderId="0" xfId="0" applyFont="1" applyFill="1"/>
    <xf numFmtId="0" fontId="130" fillId="19" borderId="0" xfId="0" applyFont="1" applyFill="1"/>
    <xf numFmtId="0" fontId="130" fillId="0" borderId="0" xfId="0" applyFont="1"/>
    <xf numFmtId="0" fontId="134" fillId="19" borderId="0" xfId="0" applyFont="1" applyFill="1"/>
    <xf numFmtId="0" fontId="134" fillId="0" borderId="0" xfId="0" applyFont="1"/>
    <xf numFmtId="0" fontId="133" fillId="19" borderId="34" xfId="0" applyFont="1" applyFill="1" applyBorder="1" applyAlignment="1">
      <alignment horizontal="left" vertical="center"/>
    </xf>
    <xf numFmtId="0" fontId="131" fillId="0" borderId="0" xfId="0" applyFont="1"/>
    <xf numFmtId="0" fontId="136" fillId="19" borderId="0" xfId="0" applyFont="1" applyFill="1"/>
    <xf numFmtId="0" fontId="135" fillId="19" borderId="0" xfId="0" applyFont="1" applyFill="1" applyAlignment="1">
      <alignment horizontal="left" vertical="top" indent="2"/>
    </xf>
    <xf numFmtId="0" fontId="77" fillId="19" borderId="0" xfId="0" applyFont="1" applyFill="1"/>
    <xf numFmtId="0" fontId="131" fillId="19" borderId="0" xfId="0" applyFont="1" applyFill="1" applyAlignment="1">
      <alignment horizontal="left"/>
    </xf>
    <xf numFmtId="0" fontId="77" fillId="19" borderId="0" xfId="0" applyFont="1" applyFill="1" applyAlignment="1">
      <alignment horizontal="left"/>
    </xf>
    <xf numFmtId="0" fontId="76" fillId="19" borderId="0" xfId="0" applyFont="1" applyFill="1"/>
    <xf numFmtId="0" fontId="134" fillId="19" borderId="0" xfId="0" applyFont="1" applyFill="1" applyAlignment="1">
      <alignment horizontal="left"/>
    </xf>
    <xf numFmtId="0" fontId="97" fillId="0" borderId="18" xfId="0" applyFont="1" applyBorder="1" applyAlignment="1" applyProtection="1">
      <alignment horizontal="center" vertical="center"/>
      <protection locked="0"/>
    </xf>
    <xf numFmtId="204" fontId="11" fillId="2" borderId="19" xfId="768" applyNumberFormat="1" applyFill="1" applyBorder="1"/>
    <xf numFmtId="0" fontId="86" fillId="0" borderId="19" xfId="0" applyFont="1" applyBorder="1" applyAlignment="1" applyProtection="1">
      <alignment horizontal="right" vertical="center"/>
      <protection locked="0"/>
    </xf>
    <xf numFmtId="0" fontId="95" fillId="0" borderId="0" xfId="0" applyFont="1" applyAlignment="1" applyProtection="1">
      <alignment horizontal="center"/>
      <protection locked="0"/>
    </xf>
    <xf numFmtId="0" fontId="97" fillId="0" borderId="19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38" fillId="0" borderId="0" xfId="0" applyFont="1" applyAlignment="1" applyProtection="1">
      <alignment horizontal="left" vertical="center"/>
      <protection locked="0"/>
    </xf>
    <xf numFmtId="0" fontId="139" fillId="0" borderId="0" xfId="0" applyFont="1"/>
    <xf numFmtId="0" fontId="140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39" fillId="0" borderId="0" xfId="0" applyFont="1" applyAlignment="1">
      <alignment horizontal="left" indent="2"/>
    </xf>
    <xf numFmtId="0" fontId="141" fillId="0" borderId="0" xfId="0" applyFont="1" applyAlignment="1" applyProtection="1">
      <alignment horizontal="left" vertical="center"/>
      <protection locked="0"/>
    </xf>
    <xf numFmtId="0" fontId="142" fillId="0" borderId="0" xfId="0" applyFont="1" applyAlignment="1" applyProtection="1">
      <alignment horizontal="left" vertical="center"/>
      <protection locked="0"/>
    </xf>
    <xf numFmtId="165" fontId="139" fillId="0" borderId="0" xfId="0" applyNumberFormat="1" applyFont="1"/>
    <xf numFmtId="165" fontId="139" fillId="0" borderId="0" xfId="0" applyNumberFormat="1" applyFont="1" applyAlignment="1">
      <alignment horizontal="center"/>
    </xf>
    <xf numFmtId="0" fontId="140" fillId="0" borderId="1" xfId="0" applyFont="1" applyBorder="1" applyAlignment="1">
      <alignment horizontal="center"/>
    </xf>
    <xf numFmtId="0" fontId="142" fillId="0" borderId="17" xfId="0" applyFont="1" applyBorder="1" applyAlignment="1" applyProtection="1">
      <alignment horizontal="center" vertical="center"/>
      <protection locked="0"/>
    </xf>
    <xf numFmtId="0" fontId="142" fillId="0" borderId="16" xfId="0" applyFont="1" applyBorder="1" applyAlignment="1" applyProtection="1">
      <alignment horizontal="center" vertical="center"/>
      <protection locked="0"/>
    </xf>
    <xf numFmtId="0" fontId="142" fillId="0" borderId="11" xfId="0" applyFont="1" applyBorder="1" applyAlignment="1" applyProtection="1">
      <alignment horizontal="center" vertical="center"/>
      <protection locked="0"/>
    </xf>
    <xf numFmtId="0" fontId="142" fillId="0" borderId="20" xfId="0" applyFont="1" applyBorder="1" applyAlignment="1" applyProtection="1">
      <alignment horizontal="center" vertical="center"/>
      <protection locked="0"/>
    </xf>
    <xf numFmtId="0" fontId="142" fillId="0" borderId="17" xfId="0" applyFont="1" applyBorder="1" applyAlignment="1" applyProtection="1">
      <alignment horizontal="left" vertical="center" indent="2"/>
      <protection locked="0"/>
    </xf>
    <xf numFmtId="0" fontId="141" fillId="0" borderId="0" xfId="0" applyFont="1" applyAlignment="1" applyProtection="1">
      <alignment horizontal="center" vertical="center"/>
      <protection locked="0"/>
    </xf>
    <xf numFmtId="0" fontId="141" fillId="0" borderId="23" xfId="0" applyFont="1" applyBorder="1" applyAlignment="1" applyProtection="1">
      <alignment horizontal="center" vertical="center"/>
      <protection locked="0"/>
    </xf>
    <xf numFmtId="0" fontId="141" fillId="0" borderId="15" xfId="0" applyFont="1" applyBorder="1" applyAlignment="1" applyProtection="1">
      <alignment horizontal="center" vertical="center"/>
      <protection locked="0"/>
    </xf>
    <xf numFmtId="165" fontId="144" fillId="0" borderId="15" xfId="0" applyNumberFormat="1" applyFont="1" applyBorder="1" applyAlignment="1" applyProtection="1">
      <alignment vertical="center" wrapText="1"/>
      <protection locked="0"/>
    </xf>
    <xf numFmtId="0" fontId="141" fillId="0" borderId="24" xfId="0" applyFont="1" applyBorder="1" applyAlignment="1" applyProtection="1">
      <alignment horizontal="center" vertical="center"/>
      <protection locked="0"/>
    </xf>
    <xf numFmtId="165" fontId="144" fillId="0" borderId="0" xfId="0" applyNumberFormat="1" applyFont="1" applyAlignment="1" applyProtection="1">
      <alignment vertical="center" wrapText="1"/>
      <protection locked="0"/>
    </xf>
    <xf numFmtId="0" fontId="141" fillId="0" borderId="18" xfId="0" applyFont="1" applyBorder="1" applyAlignment="1" applyProtection="1">
      <alignment horizontal="center" vertical="center"/>
      <protection locked="0"/>
    </xf>
    <xf numFmtId="0" fontId="141" fillId="0" borderId="19" xfId="0" applyFont="1" applyBorder="1" applyAlignment="1" applyProtection="1">
      <alignment horizontal="center" vertical="center"/>
      <protection locked="0"/>
    </xf>
    <xf numFmtId="0" fontId="141" fillId="0" borderId="2" xfId="0" applyFont="1" applyBorder="1" applyAlignment="1" applyProtection="1">
      <alignment horizontal="center" vertical="center"/>
      <protection locked="0"/>
    </xf>
    <xf numFmtId="0" fontId="141" fillId="0" borderId="0" xfId="0" applyFont="1" applyAlignment="1" applyProtection="1">
      <alignment horizontal="left" vertical="center" indent="2"/>
      <protection locked="0"/>
    </xf>
    <xf numFmtId="0" fontId="142" fillId="19" borderId="0" xfId="0" applyFont="1" applyFill="1" applyAlignment="1">
      <alignment horizontal="left"/>
    </xf>
    <xf numFmtId="165" fontId="145" fillId="19" borderId="0" xfId="0" applyNumberFormat="1" applyFont="1" applyFill="1" applyAlignment="1" applyProtection="1">
      <alignment horizontal="right" wrapText="1"/>
      <protection locked="0"/>
    </xf>
    <xf numFmtId="0" fontId="145" fillId="19" borderId="18" xfId="0" applyFont="1" applyFill="1" applyBorder="1"/>
    <xf numFmtId="0" fontId="145" fillId="19" borderId="0" xfId="0" applyFont="1" applyFill="1"/>
    <xf numFmtId="0" fontId="145" fillId="19" borderId="19" xfId="0" applyFont="1" applyFill="1" applyBorder="1"/>
    <xf numFmtId="165" fontId="145" fillId="19" borderId="0" xfId="0" applyNumberFormat="1" applyFont="1" applyFill="1" applyAlignment="1" applyProtection="1">
      <alignment wrapText="1"/>
      <protection locked="0"/>
    </xf>
    <xf numFmtId="165" fontId="145" fillId="19" borderId="18" xfId="0" applyNumberFormat="1" applyFont="1" applyFill="1" applyBorder="1" applyAlignment="1" applyProtection="1">
      <alignment wrapText="1"/>
      <protection locked="0"/>
    </xf>
    <xf numFmtId="165" fontId="145" fillId="19" borderId="19" xfId="0" applyNumberFormat="1" applyFont="1" applyFill="1" applyBorder="1" applyAlignment="1" applyProtection="1">
      <alignment wrapText="1"/>
      <protection locked="0"/>
    </xf>
    <xf numFmtId="165" fontId="140" fillId="19" borderId="0" xfId="0" applyNumberFormat="1" applyFont="1" applyFill="1" applyAlignment="1">
      <alignment horizontal="center"/>
    </xf>
    <xf numFmtId="0" fontId="140" fillId="19" borderId="0" xfId="0" applyFont="1" applyFill="1" applyAlignment="1">
      <alignment horizontal="center"/>
    </xf>
    <xf numFmtId="0" fontId="140" fillId="19" borderId="0" xfId="0" applyFont="1" applyFill="1"/>
    <xf numFmtId="0" fontId="139" fillId="19" borderId="0" xfId="0" applyFont="1" applyFill="1"/>
    <xf numFmtId="0" fontId="142" fillId="19" borderId="0" xfId="0" applyFont="1" applyFill="1" applyAlignment="1" applyProtection="1">
      <alignment horizontal="center"/>
      <protection locked="0"/>
    </xf>
    <xf numFmtId="0" fontId="145" fillId="19" borderId="2" xfId="0" applyFont="1" applyFill="1" applyBorder="1" applyAlignment="1" applyProtection="1">
      <alignment horizontal="center" wrapText="1"/>
      <protection locked="0"/>
    </xf>
    <xf numFmtId="0" fontId="145" fillId="19" borderId="0" xfId="0" applyFont="1" applyFill="1" applyAlignment="1" applyProtection="1">
      <alignment horizontal="left" wrapText="1" indent="1"/>
      <protection locked="0"/>
    </xf>
    <xf numFmtId="0" fontId="145" fillId="19" borderId="0" xfId="0" applyFont="1" applyFill="1" applyAlignment="1" applyProtection="1">
      <alignment horizontal="left"/>
      <protection locked="0"/>
    </xf>
    <xf numFmtId="165" fontId="145" fillId="19" borderId="0" xfId="0" applyNumberFormat="1" applyFont="1" applyFill="1" applyAlignment="1" applyProtection="1">
      <alignment horizontal="center" wrapText="1"/>
      <protection locked="0"/>
    </xf>
    <xf numFmtId="165" fontId="145" fillId="19" borderId="18" xfId="0" applyNumberFormat="1" applyFont="1" applyFill="1" applyBorder="1" applyAlignment="1">
      <alignment horizontal="center"/>
    </xf>
    <xf numFmtId="165" fontId="145" fillId="19" borderId="0" xfId="0" applyNumberFormat="1" applyFont="1" applyFill="1" applyAlignment="1">
      <alignment horizontal="center"/>
    </xf>
    <xf numFmtId="165" fontId="145" fillId="19" borderId="19" xfId="0" applyNumberFormat="1" applyFont="1" applyFill="1" applyBorder="1" applyAlignment="1">
      <alignment horizontal="center"/>
    </xf>
    <xf numFmtId="165" fontId="139" fillId="19" borderId="0" xfId="0" applyNumberFormat="1" applyFont="1" applyFill="1" applyAlignment="1">
      <alignment horizontal="center"/>
    </xf>
    <xf numFmtId="165" fontId="139" fillId="19" borderId="18" xfId="0" applyNumberFormat="1" applyFont="1" applyFill="1" applyBorder="1" applyAlignment="1">
      <alignment horizontal="center"/>
    </xf>
    <xf numFmtId="165" fontId="139" fillId="19" borderId="19" xfId="0" applyNumberFormat="1" applyFont="1" applyFill="1" applyBorder="1" applyAlignment="1">
      <alignment horizontal="center"/>
    </xf>
    <xf numFmtId="0" fontId="145" fillId="19" borderId="0" xfId="0" applyFont="1" applyFill="1" applyAlignment="1" applyProtection="1">
      <alignment horizontal="center"/>
      <protection locked="0"/>
    </xf>
    <xf numFmtId="0" fontId="139" fillId="19" borderId="0" xfId="0" applyFont="1" applyFill="1" applyAlignment="1">
      <alignment horizontal="center"/>
    </xf>
    <xf numFmtId="0" fontId="145" fillId="19" borderId="19" xfId="0" applyFont="1" applyFill="1" applyBorder="1" applyAlignment="1" applyProtection="1">
      <alignment horizontal="center" vertical="center"/>
      <protection locked="0"/>
    </xf>
    <xf numFmtId="0" fontId="142" fillId="19" borderId="0" xfId="0" applyFont="1" applyFill="1" applyAlignment="1" applyProtection="1">
      <alignment horizontal="left" vertical="center" indent="2"/>
      <protection locked="0"/>
    </xf>
    <xf numFmtId="0" fontId="141" fillId="19" borderId="0" xfId="0" applyFont="1" applyFill="1" applyAlignment="1" applyProtection="1">
      <alignment horizontal="left"/>
      <protection locked="0"/>
    </xf>
    <xf numFmtId="0" fontId="146" fillId="19" borderId="0" xfId="0" applyFont="1" applyFill="1" applyAlignment="1">
      <alignment horizontal="left"/>
    </xf>
    <xf numFmtId="0" fontId="145" fillId="19" borderId="18" xfId="0" applyFont="1" applyFill="1" applyBorder="1" applyAlignment="1">
      <alignment horizontal="center"/>
    </xf>
    <xf numFmtId="0" fontId="145" fillId="19" borderId="0" xfId="0" applyFont="1" applyFill="1" applyAlignment="1">
      <alignment horizontal="center"/>
    </xf>
    <xf numFmtId="0" fontId="145" fillId="19" borderId="19" xfId="0" applyFont="1" applyFill="1" applyBorder="1" applyAlignment="1">
      <alignment horizontal="center"/>
    </xf>
    <xf numFmtId="165" fontId="145" fillId="19" borderId="18" xfId="0" applyNumberFormat="1" applyFont="1" applyFill="1" applyBorder="1" applyAlignment="1" applyProtection="1">
      <alignment horizontal="center" wrapText="1"/>
      <protection locked="0"/>
    </xf>
    <xf numFmtId="165" fontId="145" fillId="19" borderId="19" xfId="0" applyNumberFormat="1" applyFont="1" applyFill="1" applyBorder="1" applyAlignment="1" applyProtection="1">
      <alignment horizontal="center" wrapText="1"/>
      <protection locked="0"/>
    </xf>
    <xf numFmtId="0" fontId="142" fillId="0" borderId="0" xfId="0" applyFont="1" applyAlignment="1" applyProtection="1">
      <alignment horizontal="left"/>
      <protection locked="0"/>
    </xf>
    <xf numFmtId="0" fontId="145" fillId="0" borderId="0" xfId="0" applyFont="1" applyAlignment="1" applyProtection="1">
      <alignment horizontal="left"/>
      <protection locked="0"/>
    </xf>
    <xf numFmtId="165" fontId="145" fillId="0" borderId="0" xfId="0" applyNumberFormat="1" applyFont="1" applyAlignment="1">
      <alignment horizontal="center"/>
    </xf>
    <xf numFmtId="165" fontId="145" fillId="0" borderId="18" xfId="0" applyNumberFormat="1" applyFont="1" applyBorder="1" applyAlignment="1">
      <alignment horizontal="center"/>
    </xf>
    <xf numFmtId="165" fontId="145" fillId="0" borderId="19" xfId="0" applyNumberFormat="1" applyFont="1" applyBorder="1" applyAlignment="1">
      <alignment horizontal="center"/>
    </xf>
    <xf numFmtId="165" fontId="145" fillId="0" borderId="0" xfId="0" applyNumberFormat="1" applyFont="1"/>
    <xf numFmtId="165" fontId="145" fillId="0" borderId="2" xfId="0" applyNumberFormat="1" applyFont="1" applyBorder="1" applyAlignment="1">
      <alignment horizontal="center"/>
    </xf>
    <xf numFmtId="165" fontId="145" fillId="0" borderId="0" xfId="0" applyNumberFormat="1" applyFont="1" applyAlignment="1">
      <alignment horizontal="left" indent="1"/>
    </xf>
    <xf numFmtId="0" fontId="142" fillId="2" borderId="0" xfId="0" applyFont="1" applyFill="1" applyAlignment="1">
      <alignment horizontal="left"/>
    </xf>
    <xf numFmtId="165" fontId="145" fillId="2" borderId="0" xfId="0" applyNumberFormat="1" applyFont="1" applyFill="1" applyAlignment="1">
      <alignment horizontal="center"/>
    </xf>
    <xf numFmtId="165" fontId="145" fillId="2" borderId="18" xfId="0" applyNumberFormat="1" applyFont="1" applyFill="1" applyBorder="1" applyAlignment="1">
      <alignment horizontal="center"/>
    </xf>
    <xf numFmtId="165" fontId="145" fillId="2" borderId="19" xfId="0" applyNumberFormat="1" applyFont="1" applyFill="1" applyBorder="1" applyAlignment="1">
      <alignment horizontal="center"/>
    </xf>
    <xf numFmtId="0" fontId="139" fillId="2" borderId="0" xfId="0" applyFont="1" applyFill="1" applyAlignment="1">
      <alignment horizontal="center"/>
    </xf>
    <xf numFmtId="0" fontId="139" fillId="2" borderId="0" xfId="0" applyFont="1" applyFill="1"/>
    <xf numFmtId="165" fontId="145" fillId="2" borderId="0" xfId="0" applyNumberFormat="1" applyFont="1" applyFill="1"/>
    <xf numFmtId="165" fontId="145" fillId="2" borderId="2" xfId="0" applyNumberFormat="1" applyFont="1" applyFill="1" applyBorder="1" applyAlignment="1">
      <alignment horizontal="center"/>
    </xf>
    <xf numFmtId="165" fontId="145" fillId="2" borderId="0" xfId="0" applyNumberFormat="1" applyFont="1" applyFill="1" applyAlignment="1">
      <alignment horizontal="left" indent="1"/>
    </xf>
    <xf numFmtId="0" fontId="142" fillId="2" borderId="0" xfId="0" applyFont="1" applyFill="1" applyAlignment="1" applyProtection="1">
      <alignment horizontal="left"/>
      <protection locked="0"/>
    </xf>
    <xf numFmtId="0" fontId="145" fillId="2" borderId="0" xfId="0" applyFont="1" applyFill="1" applyAlignment="1" applyProtection="1">
      <alignment horizontal="left"/>
      <protection locked="0"/>
    </xf>
    <xf numFmtId="165" fontId="139" fillId="2" borderId="0" xfId="0" applyNumberFormat="1" applyFont="1" applyFill="1" applyAlignment="1">
      <alignment horizontal="center"/>
    </xf>
    <xf numFmtId="0" fontId="145" fillId="2" borderId="0" xfId="0" applyFont="1" applyFill="1" applyAlignment="1" applyProtection="1">
      <alignment horizontal="center"/>
      <protection locked="0"/>
    </xf>
    <xf numFmtId="0" fontId="145" fillId="2" borderId="2" xfId="314" applyFont="1" applyFill="1" applyBorder="1" applyAlignment="1">
      <alignment horizontal="center"/>
    </xf>
    <xf numFmtId="0" fontId="145" fillId="2" borderId="0" xfId="0" applyFont="1" applyFill="1" applyAlignment="1" applyProtection="1">
      <alignment horizontal="left" wrapText="1" indent="1"/>
      <protection locked="0"/>
    </xf>
    <xf numFmtId="0" fontId="147" fillId="2" borderId="0" xfId="0" applyFont="1" applyFill="1" applyAlignment="1">
      <alignment horizontal="left"/>
    </xf>
    <xf numFmtId="3" fontId="145" fillId="2" borderId="0" xfId="0" applyNumberFormat="1" applyFont="1" applyFill="1" applyAlignment="1">
      <alignment horizontal="center"/>
    </xf>
    <xf numFmtId="3" fontId="145" fillId="2" borderId="18" xfId="0" applyNumberFormat="1" applyFont="1" applyFill="1" applyBorder="1" applyAlignment="1">
      <alignment horizontal="center"/>
    </xf>
    <xf numFmtId="3" fontId="145" fillId="2" borderId="19" xfId="0" applyNumberFormat="1" applyFont="1" applyFill="1" applyBorder="1" applyAlignment="1">
      <alignment horizontal="center"/>
    </xf>
    <xf numFmtId="0" fontId="145" fillId="2" borderId="0" xfId="314" applyFont="1" applyFill="1" applyAlignment="1">
      <alignment horizontal="left" indent="1"/>
    </xf>
    <xf numFmtId="3" fontId="145" fillId="0" borderId="0" xfId="0" applyNumberFormat="1" applyFont="1" applyAlignment="1">
      <alignment horizontal="center"/>
    </xf>
    <xf numFmtId="3" fontId="145" fillId="0" borderId="18" xfId="0" applyNumberFormat="1" applyFont="1" applyBorder="1" applyAlignment="1">
      <alignment horizontal="center"/>
    </xf>
    <xf numFmtId="3" fontId="145" fillId="0" borderId="19" xfId="0" applyNumberFormat="1" applyFont="1" applyBorder="1" applyAlignment="1">
      <alignment horizontal="center"/>
    </xf>
    <xf numFmtId="3" fontId="139" fillId="0" borderId="0" xfId="0" applyNumberFormat="1" applyFont="1"/>
    <xf numFmtId="3" fontId="145" fillId="0" borderId="0" xfId="0" applyNumberFormat="1" applyFont="1"/>
    <xf numFmtId="3" fontId="145" fillId="0" borderId="2" xfId="0" applyNumberFormat="1" applyFont="1" applyBorder="1" applyAlignment="1">
      <alignment horizontal="center"/>
    </xf>
    <xf numFmtId="3" fontId="145" fillId="0" borderId="0" xfId="0" applyNumberFormat="1" applyFont="1" applyAlignment="1">
      <alignment horizontal="left" indent="1"/>
    </xf>
    <xf numFmtId="3" fontId="145" fillId="19" borderId="0" xfId="0" applyNumberFormat="1" applyFont="1" applyFill="1" applyAlignment="1">
      <alignment horizontal="center"/>
    </xf>
    <xf numFmtId="3" fontId="145" fillId="19" borderId="18" xfId="0" applyNumberFormat="1" applyFont="1" applyFill="1" applyBorder="1" applyAlignment="1">
      <alignment horizontal="center"/>
    </xf>
    <xf numFmtId="3" fontId="145" fillId="19" borderId="19" xfId="0" applyNumberFormat="1" applyFont="1" applyFill="1" applyBorder="1" applyAlignment="1">
      <alignment horizontal="center"/>
    </xf>
    <xf numFmtId="3" fontId="145" fillId="19" borderId="0" xfId="0" applyNumberFormat="1" applyFont="1" applyFill="1"/>
    <xf numFmtId="3" fontId="145" fillId="19" borderId="2" xfId="0" applyNumberFormat="1" applyFont="1" applyFill="1" applyBorder="1" applyAlignment="1">
      <alignment horizontal="center"/>
    </xf>
    <xf numFmtId="3" fontId="145" fillId="19" borderId="0" xfId="0" applyNumberFormat="1" applyFont="1" applyFill="1" applyAlignment="1">
      <alignment horizontal="left" indent="1"/>
    </xf>
    <xf numFmtId="0" fontId="142" fillId="19" borderId="0" xfId="0" applyFont="1" applyFill="1" applyAlignment="1" applyProtection="1">
      <alignment horizontal="left"/>
      <protection locked="0"/>
    </xf>
    <xf numFmtId="167" fontId="145" fillId="19" borderId="0" xfId="0" applyNumberFormat="1" applyFont="1" applyFill="1" applyAlignment="1">
      <alignment horizontal="center"/>
    </xf>
    <xf numFmtId="167" fontId="145" fillId="19" borderId="18" xfId="0" applyNumberFormat="1" applyFont="1" applyFill="1" applyBorder="1" applyAlignment="1">
      <alignment horizontal="center"/>
    </xf>
    <xf numFmtId="167" fontId="145" fillId="19" borderId="19" xfId="0" applyNumberFormat="1" applyFont="1" applyFill="1" applyBorder="1" applyAlignment="1">
      <alignment horizontal="center"/>
    </xf>
    <xf numFmtId="167" fontId="139" fillId="19" borderId="0" xfId="0" applyNumberFormat="1" applyFont="1" applyFill="1" applyAlignment="1">
      <alignment horizontal="center"/>
    </xf>
    <xf numFmtId="0" fontId="148" fillId="19" borderId="0" xfId="0" applyFont="1" applyFill="1" applyAlignment="1">
      <alignment horizontal="left"/>
    </xf>
    <xf numFmtId="0" fontId="145" fillId="0" borderId="0" xfId="8" applyFont="1"/>
    <xf numFmtId="0" fontId="139" fillId="2" borderId="18" xfId="0" applyFont="1" applyFill="1" applyBorder="1" applyAlignment="1">
      <alignment horizontal="center"/>
    </xf>
    <xf numFmtId="0" fontId="139" fillId="2" borderId="19" xfId="0" applyFont="1" applyFill="1" applyBorder="1" applyAlignment="1">
      <alignment horizontal="center"/>
    </xf>
    <xf numFmtId="0" fontId="145" fillId="2" borderId="0" xfId="314" applyFont="1" applyFill="1" applyAlignment="1">
      <alignment horizontal="left" wrapText="1"/>
    </xf>
    <xf numFmtId="167" fontId="145" fillId="2" borderId="0" xfId="314" applyNumberFormat="1" applyFont="1" applyFill="1" applyAlignment="1">
      <alignment horizontal="center"/>
    </xf>
    <xf numFmtId="167" fontId="145" fillId="2" borderId="18" xfId="314" applyNumberFormat="1" applyFont="1" applyFill="1" applyBorder="1" applyAlignment="1">
      <alignment horizontal="center"/>
    </xf>
    <xf numFmtId="167" fontId="145" fillId="2" borderId="19" xfId="314" applyNumberFormat="1" applyFont="1" applyFill="1" applyBorder="1" applyAlignment="1">
      <alignment horizontal="center"/>
    </xf>
    <xf numFmtId="167" fontId="145" fillId="2" borderId="0" xfId="0" applyNumberFormat="1" applyFont="1" applyFill="1" applyAlignment="1">
      <alignment horizontal="center"/>
    </xf>
    <xf numFmtId="167" fontId="145" fillId="2" borderId="18" xfId="0" applyNumberFormat="1" applyFont="1" applyFill="1" applyBorder="1" applyAlignment="1">
      <alignment horizontal="center"/>
    </xf>
    <xf numFmtId="167" fontId="145" fillId="2" borderId="19" xfId="0" applyNumberFormat="1" applyFont="1" applyFill="1" applyBorder="1" applyAlignment="1">
      <alignment horizontal="center"/>
    </xf>
    <xf numFmtId="0" fontId="145" fillId="2" borderId="2" xfId="0" applyFont="1" applyFill="1" applyBorder="1" applyAlignment="1">
      <alignment horizontal="center"/>
    </xf>
    <xf numFmtId="165" fontId="145" fillId="2" borderId="0" xfId="314" applyNumberFormat="1" applyFont="1" applyFill="1" applyAlignment="1">
      <alignment horizontal="center"/>
    </xf>
    <xf numFmtId="165" fontId="145" fillId="2" borderId="18" xfId="314" applyNumberFormat="1" applyFont="1" applyFill="1" applyBorder="1" applyAlignment="1">
      <alignment horizontal="center"/>
    </xf>
    <xf numFmtId="165" fontId="145" fillId="2" borderId="19" xfId="314" applyNumberFormat="1" applyFont="1" applyFill="1" applyBorder="1" applyAlignment="1">
      <alignment horizontal="center"/>
    </xf>
    <xf numFmtId="0" fontId="139" fillId="2" borderId="0" xfId="0" applyFont="1" applyFill="1" applyAlignment="1">
      <alignment horizontal="left" indent="1"/>
    </xf>
    <xf numFmtId="0" fontId="139" fillId="0" borderId="18" xfId="0" applyFont="1" applyBorder="1" applyAlignment="1">
      <alignment horizontal="center"/>
    </xf>
    <xf numFmtId="0" fontId="139" fillId="0" borderId="19" xfId="0" applyFont="1" applyBorder="1" applyAlignment="1">
      <alignment horizontal="center"/>
    </xf>
    <xf numFmtId="165" fontId="139" fillId="0" borderId="2" xfId="0" applyNumberFormat="1" applyFont="1" applyBorder="1" applyAlignment="1">
      <alignment horizontal="center"/>
    </xf>
    <xf numFmtId="165" fontId="139" fillId="0" borderId="0" xfId="0" applyNumberFormat="1" applyFont="1" applyAlignment="1">
      <alignment horizontal="left" indent="1"/>
    </xf>
    <xf numFmtId="0" fontId="139" fillId="19" borderId="18" xfId="0" applyFont="1" applyFill="1" applyBorder="1" applyAlignment="1">
      <alignment horizontal="center"/>
    </xf>
    <xf numFmtId="0" fontId="139" fillId="19" borderId="19" xfId="0" applyFont="1" applyFill="1" applyBorder="1" applyAlignment="1">
      <alignment horizontal="center"/>
    </xf>
    <xf numFmtId="165" fontId="139" fillId="19" borderId="0" xfId="0" applyNumberFormat="1" applyFont="1" applyFill="1"/>
    <xf numFmtId="165" fontId="145" fillId="19" borderId="0" xfId="0" applyNumberFormat="1" applyFont="1" applyFill="1"/>
    <xf numFmtId="165" fontId="145" fillId="19" borderId="2" xfId="0" applyNumberFormat="1" applyFont="1" applyFill="1" applyBorder="1" applyAlignment="1">
      <alignment horizontal="center"/>
    </xf>
    <xf numFmtId="165" fontId="145" fillId="19" borderId="0" xfId="0" applyNumberFormat="1" applyFont="1" applyFill="1" applyAlignment="1">
      <alignment horizontal="left" indent="1"/>
    </xf>
    <xf numFmtId="0" fontId="145" fillId="19" borderId="0" xfId="314" applyFont="1" applyFill="1" applyAlignment="1">
      <alignment horizontal="left" wrapText="1"/>
    </xf>
    <xf numFmtId="167" fontId="145" fillId="19" borderId="0" xfId="314" applyNumberFormat="1" applyFont="1" applyFill="1" applyAlignment="1">
      <alignment horizontal="center"/>
    </xf>
    <xf numFmtId="167" fontId="145" fillId="19" borderId="18" xfId="314" applyNumberFormat="1" applyFont="1" applyFill="1" applyBorder="1" applyAlignment="1">
      <alignment horizontal="center"/>
    </xf>
    <xf numFmtId="167" fontId="145" fillId="19" borderId="19" xfId="314" applyNumberFormat="1" applyFont="1" applyFill="1" applyBorder="1" applyAlignment="1">
      <alignment horizontal="center"/>
    </xf>
    <xf numFmtId="0" fontId="145" fillId="19" borderId="2" xfId="0" applyFont="1" applyFill="1" applyBorder="1" applyAlignment="1">
      <alignment horizontal="center"/>
    </xf>
    <xf numFmtId="0" fontId="139" fillId="19" borderId="0" xfId="0" applyFont="1" applyFill="1" applyAlignment="1">
      <alignment horizontal="left" indent="1"/>
    </xf>
    <xf numFmtId="0" fontId="142" fillId="19" borderId="0" xfId="8" applyFont="1" applyFill="1"/>
    <xf numFmtId="167" fontId="139" fillId="19" borderId="18" xfId="0" applyNumberFormat="1" applyFont="1" applyFill="1" applyBorder="1" applyAlignment="1">
      <alignment horizontal="center"/>
    </xf>
    <xf numFmtId="167" fontId="139" fillId="19" borderId="19" xfId="0" applyNumberFormat="1" applyFont="1" applyFill="1" applyBorder="1" applyAlignment="1">
      <alignment horizontal="center"/>
    </xf>
    <xf numFmtId="0" fontId="142" fillId="2" borderId="0" xfId="8" applyFont="1" applyFill="1"/>
    <xf numFmtId="167" fontId="139" fillId="2" borderId="0" xfId="0" applyNumberFormat="1" applyFont="1" applyFill="1" applyAlignment="1">
      <alignment horizontal="center"/>
    </xf>
    <xf numFmtId="167" fontId="139" fillId="2" borderId="18" xfId="0" applyNumberFormat="1" applyFont="1" applyFill="1" applyBorder="1" applyAlignment="1">
      <alignment horizontal="center"/>
    </xf>
    <xf numFmtId="167" fontId="139" fillId="2" borderId="19" xfId="0" applyNumberFormat="1" applyFont="1" applyFill="1" applyBorder="1" applyAlignment="1">
      <alignment horizontal="center"/>
    </xf>
    <xf numFmtId="0" fontId="145" fillId="2" borderId="0" xfId="8" applyFont="1" applyFill="1"/>
    <xf numFmtId="0" fontId="145" fillId="2" borderId="2" xfId="0" applyFont="1" applyFill="1" applyBorder="1" applyAlignment="1" applyProtection="1">
      <alignment horizontal="center" wrapText="1"/>
      <protection locked="0"/>
    </xf>
    <xf numFmtId="165" fontId="139" fillId="0" borderId="18" xfId="0" applyNumberFormat="1" applyFont="1" applyBorder="1" applyAlignment="1">
      <alignment horizontal="center"/>
    </xf>
    <xf numFmtId="165" fontId="139" fillId="0" borderId="19" xfId="0" applyNumberFormat="1" applyFont="1" applyBorder="1" applyAlignment="1">
      <alignment horizontal="center"/>
    </xf>
    <xf numFmtId="0" fontId="142" fillId="0" borderId="0" xfId="314" applyFont="1" applyAlignment="1">
      <alignment horizontal="left" indent="1"/>
    </xf>
    <xf numFmtId="165" fontId="145" fillId="19" borderId="0" xfId="314" applyNumberFormat="1" applyFont="1" applyFill="1" applyAlignment="1">
      <alignment horizontal="center"/>
    </xf>
    <xf numFmtId="165" fontId="145" fillId="19" borderId="18" xfId="314" applyNumberFormat="1" applyFont="1" applyFill="1" applyBorder="1" applyAlignment="1">
      <alignment horizontal="center"/>
    </xf>
    <xf numFmtId="165" fontId="145" fillId="19" borderId="19" xfId="314" applyNumberFormat="1" applyFont="1" applyFill="1" applyBorder="1" applyAlignment="1">
      <alignment horizontal="center"/>
    </xf>
    <xf numFmtId="0" fontId="142" fillId="19" borderId="0" xfId="314" applyFont="1" applyFill="1" applyAlignment="1">
      <alignment horizontal="left" wrapText="1"/>
    </xf>
    <xf numFmtId="0" fontId="145" fillId="0" borderId="0" xfId="314" applyFont="1" applyAlignment="1">
      <alignment horizontal="left" indent="1"/>
    </xf>
    <xf numFmtId="0" fontId="145" fillId="2" borderId="0" xfId="0" applyFont="1" applyFill="1" applyAlignment="1">
      <alignment horizontal="left"/>
    </xf>
    <xf numFmtId="0" fontId="142" fillId="2" borderId="0" xfId="314" applyFont="1" applyFill="1" applyAlignment="1">
      <alignment horizontal="left" wrapText="1"/>
    </xf>
    <xf numFmtId="0" fontId="145" fillId="2" borderId="0" xfId="0" applyFont="1" applyFill="1" applyAlignment="1">
      <alignment horizontal="center"/>
    </xf>
    <xf numFmtId="0" fontId="145" fillId="2" borderId="18" xfId="0" applyFont="1" applyFill="1" applyBorder="1" applyAlignment="1">
      <alignment horizontal="center"/>
    </xf>
    <xf numFmtId="0" fontId="145" fillId="2" borderId="19" xfId="0" applyFont="1" applyFill="1" applyBorder="1" applyAlignment="1">
      <alignment horizontal="center"/>
    </xf>
    <xf numFmtId="0" fontId="145" fillId="19" borderId="0" xfId="0" applyFont="1" applyFill="1" applyAlignment="1">
      <alignment horizontal="left"/>
    </xf>
    <xf numFmtId="0" fontId="145" fillId="0" borderId="0" xfId="314" applyFont="1" applyAlignment="1">
      <alignment horizontal="left" wrapText="1"/>
    </xf>
    <xf numFmtId="165" fontId="145" fillId="0" borderId="0" xfId="314" applyNumberFormat="1" applyFont="1" applyAlignment="1">
      <alignment horizontal="center"/>
    </xf>
    <xf numFmtId="165" fontId="145" fillId="0" borderId="18" xfId="314" applyNumberFormat="1" applyFont="1" applyBorder="1" applyAlignment="1">
      <alignment horizontal="center"/>
    </xf>
    <xf numFmtId="165" fontId="145" fillId="0" borderId="19" xfId="314" applyNumberFormat="1" applyFont="1" applyBorder="1" applyAlignment="1">
      <alignment horizontal="center"/>
    </xf>
    <xf numFmtId="0" fontId="139" fillId="0" borderId="0" xfId="0" applyFont="1" applyAlignment="1">
      <alignment horizontal="left" indent="1"/>
    </xf>
    <xf numFmtId="0" fontId="145" fillId="0" borderId="0" xfId="314" applyFont="1" applyAlignment="1">
      <alignment horizontal="left" wrapText="1" indent="1"/>
    </xf>
    <xf numFmtId="0" fontId="142" fillId="0" borderId="1" xfId="0" applyFont="1" applyBorder="1" applyAlignment="1">
      <alignment horizontal="center"/>
    </xf>
    <xf numFmtId="0" fontId="148" fillId="0" borderId="11" xfId="0" applyFont="1" applyBorder="1" applyAlignment="1">
      <alignment horizontal="left" vertical="center"/>
    </xf>
    <xf numFmtId="0" fontId="139" fillId="0" borderId="11" xfId="0" applyFont="1" applyBorder="1"/>
    <xf numFmtId="0" fontId="142" fillId="0" borderId="0" xfId="0" applyFont="1" applyAlignment="1" applyProtection="1">
      <alignment horizontal="right" vertical="center"/>
      <protection locked="0"/>
    </xf>
    <xf numFmtId="0" fontId="142" fillId="0" borderId="0" xfId="0" applyFont="1" applyAlignment="1" applyProtection="1">
      <alignment horizontal="center" vertical="center"/>
      <protection locked="0"/>
    </xf>
    <xf numFmtId="0" fontId="142" fillId="0" borderId="19" xfId="0" applyFont="1" applyBorder="1" applyAlignment="1" applyProtection="1">
      <alignment horizontal="center" vertical="center"/>
      <protection locked="0"/>
    </xf>
    <xf numFmtId="0" fontId="142" fillId="0" borderId="18" xfId="0" applyFont="1" applyBorder="1" applyAlignment="1" applyProtection="1">
      <alignment horizontal="center" vertical="center"/>
      <protection locked="0"/>
    </xf>
    <xf numFmtId="0" fontId="139" fillId="0" borderId="22" xfId="0" applyFont="1" applyBorder="1" applyAlignment="1">
      <alignment horizontal="center"/>
    </xf>
    <xf numFmtId="0" fontId="142" fillId="0" borderId="0" xfId="0" applyFont="1" applyAlignment="1" applyProtection="1">
      <alignment horizontal="left" vertical="center" indent="2"/>
      <protection locked="0"/>
    </xf>
    <xf numFmtId="0" fontId="142" fillId="19" borderId="0" xfId="0" applyFont="1" applyFill="1" applyAlignment="1">
      <alignment horizontal="left" vertical="center"/>
    </xf>
    <xf numFmtId="0" fontId="142" fillId="19" borderId="0" xfId="0" applyFont="1" applyFill="1" applyAlignment="1" applyProtection="1">
      <alignment horizontal="center" vertical="center"/>
      <protection locked="0"/>
    </xf>
    <xf numFmtId="0" fontId="142" fillId="19" borderId="19" xfId="0" applyFont="1" applyFill="1" applyBorder="1" applyAlignment="1" applyProtection="1">
      <alignment horizontal="center" vertical="center"/>
      <protection locked="0"/>
    </xf>
    <xf numFmtId="165" fontId="145" fillId="19" borderId="0" xfId="0" applyNumberFormat="1" applyFont="1" applyFill="1" applyAlignment="1" applyProtection="1">
      <alignment horizontal="center" vertical="center" wrapText="1"/>
      <protection locked="0"/>
    </xf>
    <xf numFmtId="0" fontId="139" fillId="19" borderId="2" xfId="0" applyFont="1" applyFill="1" applyBorder="1" applyAlignment="1">
      <alignment horizontal="center"/>
    </xf>
    <xf numFmtId="0" fontId="142" fillId="19" borderId="0" xfId="0" applyFont="1" applyFill="1" applyAlignment="1" applyProtection="1">
      <alignment horizontal="left" vertical="center"/>
      <protection locked="0"/>
    </xf>
    <xf numFmtId="0" fontId="145" fillId="19" borderId="0" xfId="0" applyFont="1" applyFill="1" applyAlignment="1" applyProtection="1">
      <alignment horizontal="left" indent="1"/>
      <protection locked="0"/>
    </xf>
    <xf numFmtId="0" fontId="145" fillId="19" borderId="19" xfId="0" applyFont="1" applyFill="1" applyBorder="1" applyAlignment="1" applyProtection="1">
      <alignment horizontal="center"/>
      <protection locked="0"/>
    </xf>
    <xf numFmtId="167" fontId="145" fillId="19" borderId="0" xfId="0" applyNumberFormat="1" applyFont="1" applyFill="1" applyAlignment="1" applyProtection="1">
      <alignment horizontal="center" wrapText="1"/>
      <protection locked="0"/>
    </xf>
    <xf numFmtId="167" fontId="145" fillId="19" borderId="19" xfId="0" applyNumberFormat="1" applyFont="1" applyFill="1" applyBorder="1" applyAlignment="1" applyProtection="1">
      <alignment horizontal="center" wrapText="1"/>
      <protection locked="0"/>
    </xf>
    <xf numFmtId="0" fontId="145" fillId="19" borderId="0" xfId="0" applyFont="1" applyFill="1" applyAlignment="1" applyProtection="1">
      <alignment horizontal="left" vertical="center" indent="1"/>
      <protection locked="0"/>
    </xf>
    <xf numFmtId="165" fontId="145" fillId="19" borderId="19" xfId="0" applyNumberFormat="1" applyFont="1" applyFill="1" applyBorder="1" applyAlignment="1" applyProtection="1">
      <alignment horizontal="center" vertical="center" wrapText="1"/>
      <protection locked="0"/>
    </xf>
    <xf numFmtId="0" fontId="151" fillId="19" borderId="0" xfId="0" applyFont="1" applyFill="1" applyAlignment="1" applyProtection="1">
      <alignment horizontal="left" vertical="center" wrapText="1" indent="2"/>
      <protection locked="0"/>
    </xf>
    <xf numFmtId="0" fontId="142" fillId="0" borderId="2" xfId="0" applyFont="1" applyBorder="1" applyAlignment="1" applyProtection="1">
      <alignment horizontal="center" vertical="center"/>
      <protection locked="0"/>
    </xf>
    <xf numFmtId="0" fontId="142" fillId="2" borderId="0" xfId="0" applyFont="1" applyFill="1" applyAlignment="1">
      <alignment horizontal="left" vertical="center"/>
    </xf>
    <xf numFmtId="165" fontId="145" fillId="2" borderId="0" xfId="0" applyNumberFormat="1" applyFont="1" applyFill="1" applyAlignment="1" applyProtection="1">
      <alignment horizontal="center" vertical="center" wrapText="1"/>
      <protection locked="0"/>
    </xf>
    <xf numFmtId="165" fontId="145" fillId="2" borderId="19" xfId="0" applyNumberFormat="1" applyFont="1" applyFill="1" applyBorder="1" applyAlignment="1" applyProtection="1">
      <alignment horizontal="center" vertical="center" wrapText="1"/>
      <protection locked="0"/>
    </xf>
    <xf numFmtId="165" fontId="145" fillId="2" borderId="18" xfId="0" applyNumberFormat="1" applyFont="1" applyFill="1" applyBorder="1" applyAlignment="1" applyProtection="1">
      <alignment horizontal="center" vertical="center" wrapText="1"/>
      <protection locked="0"/>
    </xf>
    <xf numFmtId="165" fontId="142" fillId="2" borderId="19" xfId="0" applyNumberFormat="1" applyFont="1" applyFill="1" applyBorder="1" applyAlignment="1" applyProtection="1">
      <alignment vertical="center" wrapText="1"/>
      <protection locked="0"/>
    </xf>
    <xf numFmtId="0" fontId="139" fillId="2" borderId="2" xfId="0" applyFont="1" applyFill="1" applyBorder="1" applyAlignment="1">
      <alignment horizontal="center"/>
    </xf>
    <xf numFmtId="0" fontId="139" fillId="2" borderId="0" xfId="0" applyFont="1" applyFill="1" applyAlignment="1">
      <alignment horizontal="left" indent="2"/>
    </xf>
    <xf numFmtId="0" fontId="145" fillId="2" borderId="0" xfId="0" applyFont="1" applyFill="1" applyAlignment="1" applyProtection="1">
      <alignment horizontal="left" vertical="center"/>
      <protection locked="0"/>
    </xf>
    <xf numFmtId="2" fontId="145" fillId="2" borderId="0" xfId="0" applyNumberFormat="1" applyFont="1" applyFill="1" applyAlignment="1" applyProtection="1">
      <alignment horizontal="center" wrapText="1"/>
      <protection locked="0"/>
    </xf>
    <xf numFmtId="2" fontId="145" fillId="2" borderId="19" xfId="0" applyNumberFormat="1" applyFont="1" applyFill="1" applyBorder="1" applyAlignment="1" applyProtection="1">
      <alignment horizontal="center" wrapText="1"/>
      <protection locked="0"/>
    </xf>
    <xf numFmtId="2" fontId="145" fillId="2" borderId="18" xfId="0" applyNumberFormat="1" applyFont="1" applyFill="1" applyBorder="1" applyAlignment="1" applyProtection="1">
      <alignment horizontal="center" wrapText="1"/>
      <protection locked="0"/>
    </xf>
    <xf numFmtId="2" fontId="139" fillId="2" borderId="0" xfId="0" applyNumberFormat="1" applyFont="1" applyFill="1" applyAlignment="1">
      <alignment horizontal="center"/>
    </xf>
    <xf numFmtId="2" fontId="139" fillId="2" borderId="19" xfId="0" applyNumberFormat="1" applyFont="1" applyFill="1" applyBorder="1" applyAlignment="1">
      <alignment horizontal="center"/>
    </xf>
    <xf numFmtId="2" fontId="139" fillId="2" borderId="18" xfId="0" applyNumberFormat="1" applyFont="1" applyFill="1" applyBorder="1" applyAlignment="1">
      <alignment horizontal="center"/>
    </xf>
    <xf numFmtId="43" fontId="139" fillId="2" borderId="0" xfId="691" applyFont="1" applyFill="1" applyBorder="1" applyAlignment="1">
      <alignment horizontal="left"/>
    </xf>
    <xf numFmtId="2" fontId="139" fillId="2" borderId="0" xfId="691" applyNumberFormat="1" applyFont="1" applyFill="1" applyAlignment="1">
      <alignment horizontal="center" vertical="center"/>
    </xf>
    <xf numFmtId="0" fontId="145" fillId="2" borderId="19" xfId="0" applyFont="1" applyFill="1" applyBorder="1" applyAlignment="1" applyProtection="1">
      <alignment horizontal="center"/>
      <protection locked="0"/>
    </xf>
    <xf numFmtId="0" fontId="145" fillId="2" borderId="0" xfId="0" applyFont="1" applyFill="1" applyAlignment="1">
      <alignment horizontal="left" indent="1"/>
    </xf>
    <xf numFmtId="0" fontId="142" fillId="2" borderId="0" xfId="0" applyFont="1" applyFill="1" applyAlignment="1" applyProtection="1">
      <alignment horizontal="left" vertical="center"/>
      <protection locked="0"/>
    </xf>
    <xf numFmtId="0" fontId="153" fillId="2" borderId="0" xfId="0" applyFont="1" applyFill="1" applyAlignment="1">
      <alignment horizontal="left" indent="2"/>
    </xf>
    <xf numFmtId="200" fontId="139" fillId="2" borderId="18" xfId="0" applyNumberFormat="1" applyFont="1" applyFill="1" applyBorder="1" applyAlignment="1">
      <alignment horizontal="center"/>
    </xf>
    <xf numFmtId="200" fontId="139" fillId="2" borderId="0" xfId="0" applyNumberFormat="1" applyFont="1" applyFill="1" applyAlignment="1">
      <alignment horizontal="center"/>
    </xf>
    <xf numFmtId="200" fontId="139" fillId="2" borderId="19" xfId="0" applyNumberFormat="1" applyFont="1" applyFill="1" applyBorder="1" applyAlignment="1">
      <alignment horizontal="center"/>
    </xf>
    <xf numFmtId="0" fontId="145" fillId="2" borderId="19" xfId="0" applyFont="1" applyFill="1" applyBorder="1" applyAlignment="1" applyProtection="1">
      <alignment horizontal="center" vertical="center"/>
      <protection locked="0"/>
    </xf>
    <xf numFmtId="0" fontId="145" fillId="2" borderId="2" xfId="0" applyFont="1" applyFill="1" applyBorder="1" applyAlignment="1" applyProtection="1">
      <alignment horizontal="center" vertical="center" wrapText="1"/>
      <protection locked="0"/>
    </xf>
    <xf numFmtId="0" fontId="144" fillId="0" borderId="0" xfId="0" applyFont="1" applyAlignment="1" applyProtection="1">
      <alignment horizontal="left" vertical="center"/>
      <protection locked="0"/>
    </xf>
    <xf numFmtId="0" fontId="139" fillId="0" borderId="2" xfId="0" applyFont="1" applyBorder="1" applyAlignment="1">
      <alignment horizontal="center"/>
    </xf>
    <xf numFmtId="165" fontId="145" fillId="19" borderId="18" xfId="0" applyNumberFormat="1" applyFont="1" applyFill="1" applyBorder="1" applyAlignment="1" applyProtection="1">
      <alignment horizontal="center" vertical="center" wrapText="1"/>
      <protection locked="0"/>
    </xf>
    <xf numFmtId="165" fontId="145" fillId="19" borderId="19" xfId="0" applyNumberFormat="1" applyFont="1" applyFill="1" applyBorder="1" applyAlignment="1" applyProtection="1">
      <alignment horizontal="right" vertical="center" wrapText="1"/>
      <protection locked="0"/>
    </xf>
    <xf numFmtId="0" fontId="145" fillId="19" borderId="2" xfId="0" applyFont="1" applyFill="1" applyBorder="1" applyAlignment="1" applyProtection="1">
      <alignment horizontal="center" vertical="center" wrapText="1"/>
      <protection locked="0"/>
    </xf>
    <xf numFmtId="0" fontId="139" fillId="19" borderId="0" xfId="0" applyFont="1" applyFill="1" applyAlignment="1">
      <alignment horizontal="left" indent="2"/>
    </xf>
    <xf numFmtId="0" fontId="145" fillId="19" borderId="0" xfId="0" applyFont="1" applyFill="1" applyAlignment="1" applyProtection="1">
      <alignment horizontal="left" vertical="center"/>
      <protection locked="0"/>
    </xf>
    <xf numFmtId="3" fontId="145" fillId="19" borderId="0" xfId="0" applyNumberFormat="1" applyFont="1" applyFill="1" applyAlignment="1" applyProtection="1">
      <alignment horizontal="center" wrapText="1"/>
      <protection locked="0"/>
    </xf>
    <xf numFmtId="3" fontId="145" fillId="19" borderId="19" xfId="0" applyNumberFormat="1" applyFont="1" applyFill="1" applyBorder="1" applyAlignment="1" applyProtection="1">
      <alignment horizontal="center" wrapText="1"/>
      <protection locked="0"/>
    </xf>
    <xf numFmtId="3" fontId="145" fillId="19" borderId="18" xfId="0" applyNumberFormat="1" applyFont="1" applyFill="1" applyBorder="1" applyAlignment="1" applyProtection="1">
      <alignment horizontal="center" wrapText="1"/>
      <protection locked="0"/>
    </xf>
    <xf numFmtId="3" fontId="139" fillId="19" borderId="0" xfId="0" applyNumberFormat="1" applyFont="1" applyFill="1" applyAlignment="1">
      <alignment horizontal="center"/>
    </xf>
    <xf numFmtId="3" fontId="139" fillId="19" borderId="19" xfId="0" applyNumberFormat="1" applyFont="1" applyFill="1" applyBorder="1" applyAlignment="1">
      <alignment horizontal="center"/>
    </xf>
    <xf numFmtId="3" fontId="139" fillId="19" borderId="18" xfId="0" applyNumberFormat="1" applyFont="1" applyFill="1" applyBorder="1" applyAlignment="1">
      <alignment horizontal="center"/>
    </xf>
    <xf numFmtId="3" fontId="139" fillId="19" borderId="0" xfId="691" applyNumberFormat="1" applyFont="1" applyFill="1" applyAlignment="1">
      <alignment horizontal="center"/>
    </xf>
    <xf numFmtId="167" fontId="145" fillId="19" borderId="18" xfId="0" applyNumberFormat="1" applyFont="1" applyFill="1" applyBorder="1" applyAlignment="1" applyProtection="1">
      <alignment horizontal="center" wrapText="1"/>
      <protection locked="0"/>
    </xf>
    <xf numFmtId="0" fontId="145" fillId="19" borderId="0" xfId="0" applyFont="1" applyFill="1" applyAlignment="1" applyProtection="1">
      <alignment horizontal="left" vertical="center" indent="2"/>
      <protection locked="0"/>
    </xf>
    <xf numFmtId="1" fontId="139" fillId="19" borderId="0" xfId="691" applyNumberFormat="1" applyFont="1" applyFill="1" applyAlignment="1">
      <alignment horizontal="center"/>
    </xf>
    <xf numFmtId="0" fontId="145" fillId="19" borderId="2" xfId="0" applyFont="1" applyFill="1" applyBorder="1" applyAlignment="1" applyProtection="1">
      <alignment horizontal="center" vertical="center"/>
      <protection locked="0"/>
    </xf>
    <xf numFmtId="0" fontId="148" fillId="0" borderId="0" xfId="0" applyFont="1" applyAlignment="1">
      <alignment horizontal="center" vertical="center"/>
    </xf>
    <xf numFmtId="0" fontId="142" fillId="0" borderId="38" xfId="0" applyFont="1" applyBorder="1" applyAlignment="1" applyProtection="1">
      <alignment horizontal="center" vertical="center"/>
      <protection locked="0"/>
    </xf>
    <xf numFmtId="0" fontId="142" fillId="0" borderId="21" xfId="0" applyFont="1" applyBorder="1" applyAlignment="1" applyProtection="1">
      <alignment horizontal="center" vertical="center"/>
      <protection locked="0"/>
    </xf>
    <xf numFmtId="0" fontId="139" fillId="0" borderId="18" xfId="0" applyFont="1" applyBorder="1"/>
    <xf numFmtId="0" fontId="139" fillId="0" borderId="19" xfId="0" applyFont="1" applyBorder="1"/>
    <xf numFmtId="0" fontId="142" fillId="2" borderId="0" xfId="0" applyFont="1" applyFill="1" applyAlignment="1" applyProtection="1">
      <alignment horizontal="center" vertical="center"/>
      <protection locked="0"/>
    </xf>
    <xf numFmtId="0" fontId="142" fillId="2" borderId="18" xfId="0" applyFont="1" applyFill="1" applyBorder="1" applyAlignment="1" applyProtection="1">
      <alignment horizontal="center" vertical="center"/>
      <protection locked="0"/>
    </xf>
    <xf numFmtId="0" fontId="142" fillId="2" borderId="19" xfId="0" applyFont="1" applyFill="1" applyBorder="1" applyAlignment="1" applyProtection="1">
      <alignment horizontal="center" vertical="center"/>
      <protection locked="0"/>
    </xf>
    <xf numFmtId="43" fontId="139" fillId="2" borderId="0" xfId="691" applyFont="1" applyFill="1" applyAlignment="1">
      <alignment horizontal="center"/>
    </xf>
    <xf numFmtId="0" fontId="142" fillId="2" borderId="0" xfId="0" applyFont="1" applyFill="1" applyAlignment="1" applyProtection="1">
      <alignment horizontal="left" vertical="center" indent="2"/>
      <protection locked="0"/>
    </xf>
    <xf numFmtId="166" fontId="142" fillId="2" borderId="0" xfId="0" applyNumberFormat="1" applyFont="1" applyFill="1" applyAlignment="1" applyProtection="1">
      <alignment horizontal="left" indent="1"/>
      <protection hidden="1"/>
    </xf>
    <xf numFmtId="200" fontId="145" fillId="2" borderId="0" xfId="691" applyNumberFormat="1" applyFont="1" applyFill="1" applyBorder="1" applyAlignment="1">
      <alignment horizontal="center"/>
    </xf>
    <xf numFmtId="200" fontId="139" fillId="2" borderId="18" xfId="691" applyNumberFormat="1" applyFont="1" applyFill="1" applyBorder="1" applyAlignment="1">
      <alignment horizontal="center"/>
    </xf>
    <xf numFmtId="200" fontId="139" fillId="2" borderId="0" xfId="691" applyNumberFormat="1" applyFont="1" applyFill="1" applyBorder="1" applyAlignment="1">
      <alignment horizontal="center"/>
    </xf>
    <xf numFmtId="200" fontId="139" fillId="2" borderId="19" xfId="0" applyNumberFormat="1" applyFont="1" applyFill="1" applyBorder="1" applyAlignment="1" applyProtection="1">
      <alignment horizontal="center" wrapText="1"/>
      <protection locked="0"/>
    </xf>
    <xf numFmtId="200" fontId="139" fillId="2" borderId="0" xfId="0" applyNumberFormat="1" applyFont="1" applyFill="1" applyAlignment="1" applyProtection="1">
      <alignment horizontal="center" wrapText="1"/>
      <protection locked="0"/>
    </xf>
    <xf numFmtId="200" fontId="139" fillId="2" borderId="0" xfId="692" applyNumberFormat="1" applyFont="1" applyFill="1" applyAlignment="1">
      <alignment horizontal="center"/>
    </xf>
    <xf numFmtId="200" fontId="145" fillId="2" borderId="19" xfId="691" applyNumberFormat="1" applyFont="1" applyFill="1" applyBorder="1" applyAlignment="1">
      <alignment horizontal="center"/>
    </xf>
    <xf numFmtId="208" fontId="139" fillId="2" borderId="0" xfId="691" applyNumberFormat="1" applyFont="1" applyFill="1" applyBorder="1" applyAlignment="1">
      <alignment horizontal="center"/>
    </xf>
    <xf numFmtId="208" fontId="139" fillId="2" borderId="0" xfId="691" applyNumberFormat="1" applyFont="1" applyFill="1" applyAlignment="1">
      <alignment horizontal="center"/>
    </xf>
    <xf numFmtId="208" fontId="145" fillId="2" borderId="0" xfId="691" applyNumberFormat="1" applyFont="1" applyFill="1" applyAlignment="1">
      <alignment horizontal="center"/>
    </xf>
    <xf numFmtId="166" fontId="142" fillId="19" borderId="0" xfId="0" applyNumberFormat="1" applyFont="1" applyFill="1" applyAlignment="1" applyProtection="1">
      <alignment horizontal="left" indent="1"/>
      <protection hidden="1"/>
    </xf>
    <xf numFmtId="167" fontId="145" fillId="19" borderId="0" xfId="691" applyNumberFormat="1" applyFont="1" applyFill="1" applyBorder="1" applyAlignment="1">
      <alignment horizontal="center"/>
    </xf>
    <xf numFmtId="167" fontId="145" fillId="19" borderId="19" xfId="691" applyNumberFormat="1" applyFont="1" applyFill="1" applyBorder="1" applyAlignment="1">
      <alignment horizontal="center"/>
    </xf>
    <xf numFmtId="167" fontId="139" fillId="19" borderId="0" xfId="691" applyNumberFormat="1" applyFont="1" applyFill="1" applyBorder="1" applyAlignment="1">
      <alignment horizontal="center"/>
    </xf>
    <xf numFmtId="0" fontId="153" fillId="19" borderId="0" xfId="0" applyFont="1" applyFill="1"/>
    <xf numFmtId="200" fontId="145" fillId="19" borderId="0" xfId="691" applyNumberFormat="1" applyFont="1" applyFill="1" applyBorder="1" applyAlignment="1">
      <alignment horizontal="center"/>
    </xf>
    <xf numFmtId="200" fontId="145" fillId="19" borderId="19" xfId="691" applyNumberFormat="1" applyFont="1" applyFill="1" applyBorder="1" applyAlignment="1">
      <alignment horizontal="center"/>
    </xf>
    <xf numFmtId="200" fontId="139" fillId="19" borderId="0" xfId="691" applyNumberFormat="1" applyFont="1" applyFill="1" applyBorder="1" applyAlignment="1">
      <alignment horizontal="center"/>
    </xf>
    <xf numFmtId="200" fontId="139" fillId="19" borderId="19" xfId="691" applyNumberFormat="1" applyFont="1" applyFill="1" applyBorder="1" applyAlignment="1">
      <alignment horizontal="center"/>
    </xf>
    <xf numFmtId="200" fontId="139" fillId="19" borderId="0" xfId="0" applyNumberFormat="1" applyFont="1" applyFill="1" applyAlignment="1">
      <alignment horizontal="center"/>
    </xf>
    <xf numFmtId="200" fontId="139" fillId="19" borderId="19" xfId="0" applyNumberFormat="1" applyFont="1" applyFill="1" applyBorder="1" applyAlignment="1">
      <alignment horizontal="center"/>
    </xf>
    <xf numFmtId="200" fontId="139" fillId="19" borderId="0" xfId="692" applyNumberFormat="1" applyFont="1" applyFill="1" applyAlignment="1">
      <alignment horizontal="center"/>
    </xf>
    <xf numFmtId="207" fontId="139" fillId="19" borderId="0" xfId="691" applyNumberFormat="1" applyFont="1" applyFill="1" applyBorder="1" applyAlignment="1">
      <alignment horizontal="center"/>
    </xf>
    <xf numFmtId="208" fontId="139" fillId="19" borderId="0" xfId="691" applyNumberFormat="1" applyFont="1" applyFill="1" applyBorder="1" applyAlignment="1">
      <alignment horizontal="center"/>
    </xf>
    <xf numFmtId="208" fontId="139" fillId="19" borderId="19" xfId="691" applyNumberFormat="1" applyFont="1" applyFill="1" applyBorder="1" applyAlignment="1">
      <alignment horizontal="center"/>
    </xf>
    <xf numFmtId="208" fontId="139" fillId="19" borderId="0" xfId="691" applyNumberFormat="1" applyFont="1" applyFill="1" applyAlignment="1">
      <alignment horizontal="center"/>
    </xf>
    <xf numFmtId="166" fontId="145" fillId="19" borderId="0" xfId="0" applyNumberFormat="1" applyFont="1" applyFill="1" applyAlignment="1" applyProtection="1">
      <alignment horizontal="left" indent="1"/>
      <protection hidden="1"/>
    </xf>
    <xf numFmtId="200" fontId="139" fillId="19" borderId="19" xfId="0" applyNumberFormat="1" applyFont="1" applyFill="1" applyBorder="1" applyAlignment="1" applyProtection="1">
      <alignment horizontal="center" wrapText="1"/>
      <protection locked="0"/>
    </xf>
    <xf numFmtId="200" fontId="139" fillId="19" borderId="0" xfId="0" applyNumberFormat="1" applyFont="1" applyFill="1" applyAlignment="1" applyProtection="1">
      <alignment horizontal="center" wrapText="1"/>
      <protection locked="0"/>
    </xf>
    <xf numFmtId="208" fontId="139" fillId="19" borderId="0" xfId="691" applyNumberFormat="1" applyFont="1" applyFill="1" applyBorder="1" applyAlignment="1" applyProtection="1">
      <alignment horizontal="center" wrapText="1"/>
      <protection locked="0"/>
    </xf>
    <xf numFmtId="166" fontId="145" fillId="19" borderId="0" xfId="0" applyNumberFormat="1" applyFont="1" applyFill="1" applyAlignment="1" applyProtection="1">
      <alignment horizontal="left" indent="3"/>
      <protection hidden="1"/>
    </xf>
    <xf numFmtId="200" fontId="145" fillId="19" borderId="0" xfId="0" applyNumberFormat="1" applyFont="1" applyFill="1" applyAlignment="1" applyProtection="1">
      <alignment horizontal="center" wrapText="1"/>
      <protection locked="0"/>
    </xf>
    <xf numFmtId="200" fontId="145" fillId="19" borderId="19" xfId="0" applyNumberFormat="1" applyFont="1" applyFill="1" applyBorder="1" applyAlignment="1" applyProtection="1">
      <alignment horizontal="center" wrapText="1"/>
      <protection locked="0"/>
    </xf>
    <xf numFmtId="207" fontId="139" fillId="19" borderId="0" xfId="691" applyNumberFormat="1" applyFont="1" applyFill="1" applyBorder="1" applyAlignment="1" applyProtection="1">
      <alignment horizontal="center" wrapText="1"/>
      <protection locked="0"/>
    </xf>
    <xf numFmtId="207" fontId="139" fillId="19" borderId="19" xfId="691" applyNumberFormat="1" applyFont="1" applyFill="1" applyBorder="1" applyAlignment="1" applyProtection="1">
      <alignment horizontal="center" wrapText="1"/>
      <protection locked="0"/>
    </xf>
    <xf numFmtId="3" fontId="139" fillId="19" borderId="0" xfId="0" applyNumberFormat="1" applyFont="1" applyFill="1" applyAlignment="1" applyProtection="1">
      <alignment horizontal="center" wrapText="1"/>
      <protection locked="0"/>
    </xf>
    <xf numFmtId="166" fontId="142" fillId="19" borderId="0" xfId="0" applyNumberFormat="1" applyFont="1" applyFill="1" applyAlignment="1" applyProtection="1">
      <alignment horizontal="left"/>
      <protection hidden="1"/>
    </xf>
    <xf numFmtId="208" fontId="139" fillId="19" borderId="19" xfId="691" applyNumberFormat="1" applyFont="1" applyFill="1" applyBorder="1" applyAlignment="1" applyProtection="1">
      <alignment horizontal="center" wrapText="1"/>
      <protection locked="0"/>
    </xf>
    <xf numFmtId="168" fontId="145" fillId="19" borderId="0" xfId="0" applyNumberFormat="1" applyFont="1" applyFill="1" applyAlignment="1" applyProtection="1">
      <alignment horizontal="left" indent="3"/>
      <protection hidden="1"/>
    </xf>
    <xf numFmtId="208" fontId="139" fillId="19" borderId="18" xfId="691" applyNumberFormat="1" applyFont="1" applyFill="1" applyBorder="1" applyAlignment="1">
      <alignment horizontal="center"/>
    </xf>
    <xf numFmtId="200" fontId="145" fillId="19" borderId="18" xfId="691" applyNumberFormat="1" applyFont="1" applyFill="1" applyBorder="1" applyAlignment="1">
      <alignment horizontal="center"/>
    </xf>
    <xf numFmtId="208" fontId="145" fillId="19" borderId="18" xfId="691" applyNumberFormat="1" applyFont="1" applyFill="1" applyBorder="1" applyAlignment="1">
      <alignment horizontal="center"/>
    </xf>
    <xf numFmtId="208" fontId="145" fillId="19" borderId="0" xfId="691" applyNumberFormat="1" applyFont="1" applyFill="1" applyBorder="1" applyAlignment="1">
      <alignment horizontal="center"/>
    </xf>
    <xf numFmtId="208" fontId="145" fillId="19" borderId="19" xfId="691" applyNumberFormat="1" applyFont="1" applyFill="1" applyBorder="1" applyAlignment="1" applyProtection="1">
      <alignment horizontal="center" wrapText="1"/>
      <protection locked="0"/>
    </xf>
    <xf numFmtId="208" fontId="145" fillId="19" borderId="0" xfId="691" applyNumberFormat="1" applyFont="1" applyFill="1" applyBorder="1" applyAlignment="1" applyProtection="1">
      <alignment horizontal="center" wrapText="1"/>
      <protection locked="0"/>
    </xf>
    <xf numFmtId="206" fontId="139" fillId="19" borderId="19" xfId="691" applyNumberFormat="1" applyFont="1" applyFill="1" applyBorder="1" applyAlignment="1">
      <alignment horizontal="center"/>
    </xf>
    <xf numFmtId="168" fontId="145" fillId="19" borderId="0" xfId="0" applyNumberFormat="1" applyFont="1" applyFill="1" applyAlignment="1" applyProtection="1">
      <alignment horizontal="left" indent="1"/>
      <protection hidden="1"/>
    </xf>
    <xf numFmtId="43" fontId="145" fillId="19" borderId="0" xfId="691" applyFont="1" applyFill="1" applyBorder="1" applyAlignment="1" applyProtection="1">
      <alignment horizontal="center" wrapText="1"/>
      <protection locked="0"/>
    </xf>
    <xf numFmtId="200" fontId="139" fillId="19" borderId="18" xfId="0" applyNumberFormat="1" applyFont="1" applyFill="1" applyBorder="1" applyAlignment="1">
      <alignment horizontal="center"/>
    </xf>
    <xf numFmtId="208" fontId="145" fillId="19" borderId="19" xfId="691" applyNumberFormat="1" applyFont="1" applyFill="1" applyBorder="1" applyAlignment="1" applyProtection="1">
      <alignment horizontal="center" vertical="center" wrapText="1"/>
      <protection locked="0"/>
    </xf>
    <xf numFmtId="208" fontId="145" fillId="19" borderId="0" xfId="691" applyNumberFormat="1" applyFont="1" applyFill="1" applyBorder="1" applyAlignment="1" applyProtection="1">
      <alignment horizontal="center" vertical="center" wrapText="1"/>
      <protection locked="0"/>
    </xf>
    <xf numFmtId="3" fontId="145" fillId="19" borderId="0" xfId="0" applyNumberFormat="1" applyFont="1" applyFill="1" applyAlignment="1" applyProtection="1">
      <alignment horizontal="center" vertical="center" wrapText="1"/>
      <protection locked="0"/>
    </xf>
    <xf numFmtId="3" fontId="145" fillId="19" borderId="18" xfId="0" applyNumberFormat="1" applyFont="1" applyFill="1" applyBorder="1" applyAlignment="1" applyProtection="1">
      <alignment horizontal="center" vertical="center" wrapText="1"/>
      <protection locked="0"/>
    </xf>
    <xf numFmtId="3" fontId="145" fillId="19" borderId="19" xfId="0" applyNumberFormat="1" applyFont="1" applyFill="1" applyBorder="1" applyAlignment="1" applyProtection="1">
      <alignment horizontal="center" vertical="center" wrapText="1"/>
      <protection locked="0"/>
    </xf>
    <xf numFmtId="167" fontId="145" fillId="19" borderId="18" xfId="691" applyNumberFormat="1" applyFont="1" applyFill="1" applyBorder="1" applyAlignment="1">
      <alignment horizontal="center"/>
    </xf>
    <xf numFmtId="0" fontId="142" fillId="19" borderId="2" xfId="0" applyFont="1" applyFill="1" applyBorder="1" applyAlignment="1" applyProtection="1">
      <alignment horizontal="center" vertical="center" wrapText="1"/>
      <protection locked="0"/>
    </xf>
    <xf numFmtId="0" fontId="139" fillId="2" borderId="19" xfId="0" applyFont="1" applyFill="1" applyBorder="1"/>
    <xf numFmtId="0" fontId="145" fillId="2" borderId="0" xfId="0" applyFont="1" applyFill="1" applyAlignment="1">
      <alignment horizontal="left" vertical="center"/>
    </xf>
    <xf numFmtId="200" fontId="139" fillId="2" borderId="0" xfId="692" applyNumberFormat="1" applyFont="1" applyFill="1" applyBorder="1" applyAlignment="1">
      <alignment horizontal="center"/>
    </xf>
    <xf numFmtId="200" fontId="139" fillId="2" borderId="18" xfId="692" applyNumberFormat="1" applyFont="1" applyFill="1" applyBorder="1" applyAlignment="1">
      <alignment horizontal="center"/>
    </xf>
    <xf numFmtId="200" fontId="139" fillId="2" borderId="19" xfId="692" applyNumberFormat="1" applyFont="1" applyFill="1" applyBorder="1" applyAlignment="1">
      <alignment horizontal="center"/>
    </xf>
    <xf numFmtId="9" fontId="139" fillId="2" borderId="0" xfId="0" applyNumberFormat="1" applyFont="1" applyFill="1" applyAlignment="1">
      <alignment horizontal="center"/>
    </xf>
    <xf numFmtId="166" fontId="145" fillId="2" borderId="0" xfId="0" applyNumberFormat="1" applyFont="1" applyFill="1" applyAlignment="1" applyProtection="1">
      <alignment horizontal="left" indent="2"/>
      <protection hidden="1"/>
    </xf>
    <xf numFmtId="167" fontId="145" fillId="2" borderId="0" xfId="691" applyNumberFormat="1" applyFont="1" applyFill="1" applyBorder="1" applyAlignment="1">
      <alignment horizontal="center"/>
    </xf>
    <xf numFmtId="167" fontId="145" fillId="2" borderId="18" xfId="691" applyNumberFormat="1" applyFont="1" applyFill="1" applyBorder="1" applyAlignment="1">
      <alignment horizontal="center"/>
    </xf>
    <xf numFmtId="206" fontId="139" fillId="2" borderId="0" xfId="691" applyNumberFormat="1" applyFont="1" applyFill="1" applyAlignment="1">
      <alignment horizontal="center"/>
    </xf>
    <xf numFmtId="0" fontId="145" fillId="0" borderId="19" xfId="0" applyFont="1" applyBorder="1" applyAlignment="1" applyProtection="1">
      <alignment horizontal="center" vertical="center"/>
      <protection locked="0"/>
    </xf>
    <xf numFmtId="0" fontId="142" fillId="0" borderId="1" xfId="0" applyFont="1" applyBorder="1" applyAlignment="1" applyProtection="1">
      <alignment horizontal="center" vertical="center"/>
      <protection locked="0"/>
    </xf>
    <xf numFmtId="0" fontId="139" fillId="0" borderId="1" xfId="0" applyFont="1" applyBorder="1" applyAlignment="1">
      <alignment horizontal="left" indent="2"/>
    </xf>
    <xf numFmtId="0" fontId="142" fillId="0" borderId="36" xfId="0" applyFont="1" applyBorder="1" applyAlignment="1" applyProtection="1">
      <alignment horizontal="center" vertical="center"/>
      <protection locked="0"/>
    </xf>
    <xf numFmtId="0" fontId="142" fillId="0" borderId="37" xfId="0" applyFont="1" applyBorder="1" applyAlignment="1" applyProtection="1">
      <alignment horizontal="center" vertical="center"/>
      <protection locked="0"/>
    </xf>
    <xf numFmtId="0" fontId="142" fillId="0" borderId="11" xfId="0" applyFont="1" applyBorder="1" applyAlignment="1" applyProtection="1">
      <alignment horizontal="left" vertical="center" indent="2"/>
      <protection locked="0"/>
    </xf>
    <xf numFmtId="0" fontId="145" fillId="0" borderId="2" xfId="0" applyFont="1" applyBorder="1" applyAlignment="1" applyProtection="1">
      <alignment horizontal="center" vertical="center" wrapText="1"/>
      <protection locked="0"/>
    </xf>
    <xf numFmtId="0" fontId="142" fillId="19" borderId="15" xfId="0" applyFont="1" applyFill="1" applyBorder="1" applyAlignment="1">
      <alignment horizontal="left" vertical="center"/>
    </xf>
    <xf numFmtId="0" fontId="139" fillId="19" borderId="15" xfId="0" applyFont="1" applyFill="1" applyBorder="1" applyAlignment="1">
      <alignment horizontal="center"/>
    </xf>
    <xf numFmtId="0" fontId="139" fillId="19" borderId="24" xfId="0" applyFont="1" applyFill="1" applyBorder="1" applyAlignment="1">
      <alignment horizontal="center"/>
    </xf>
    <xf numFmtId="3" fontId="145" fillId="19" borderId="15" xfId="0" applyNumberFormat="1" applyFont="1" applyFill="1" applyBorder="1" applyAlignment="1" applyProtection="1">
      <alignment horizontal="center" vertical="center" wrapText="1"/>
      <protection locked="0"/>
    </xf>
    <xf numFmtId="3" fontId="145" fillId="19" borderId="23" xfId="0" applyNumberFormat="1" applyFont="1" applyFill="1" applyBorder="1" applyAlignment="1" applyProtection="1">
      <alignment horizontal="center" vertical="center" wrapText="1"/>
      <protection locked="0"/>
    </xf>
    <xf numFmtId="0" fontId="145" fillId="19" borderId="0" xfId="0" applyFont="1" applyFill="1" applyAlignment="1" applyProtection="1">
      <alignment horizontal="left" vertical="center" wrapText="1" indent="2"/>
      <protection locked="0"/>
    </xf>
    <xf numFmtId="167" fontId="139" fillId="19" borderId="0" xfId="692" applyNumberFormat="1" applyFont="1" applyFill="1" applyBorder="1" applyAlignment="1">
      <alignment horizontal="center"/>
    </xf>
    <xf numFmtId="167" fontId="139" fillId="19" borderId="19" xfId="692" applyNumberFormat="1" applyFont="1" applyFill="1" applyBorder="1" applyAlignment="1">
      <alignment horizontal="center"/>
    </xf>
    <xf numFmtId="4" fontId="157" fillId="19" borderId="0" xfId="0" applyNumberFormat="1" applyFont="1" applyFill="1" applyAlignment="1">
      <alignment horizontal="center"/>
    </xf>
    <xf numFmtId="0" fontId="142" fillId="0" borderId="0" xfId="0" applyFont="1" applyAlignment="1">
      <alignment horizontal="left" vertical="center"/>
    </xf>
    <xf numFmtId="0" fontId="145" fillId="0" borderId="0" xfId="0" applyFont="1"/>
    <xf numFmtId="165" fontId="139" fillId="0" borderId="0" xfId="692" applyNumberFormat="1" applyFont="1" applyFill="1" applyBorder="1" applyAlignment="1">
      <alignment horizontal="center"/>
    </xf>
    <xf numFmtId="165" fontId="139" fillId="0" borderId="19" xfId="692" applyNumberFormat="1" applyFont="1" applyFill="1" applyBorder="1" applyAlignment="1">
      <alignment horizontal="center"/>
    </xf>
    <xf numFmtId="3" fontId="145" fillId="0" borderId="0" xfId="0" applyNumberFormat="1" applyFont="1" applyAlignment="1" applyProtection="1">
      <alignment horizontal="center" vertical="center" wrapText="1"/>
      <protection locked="0"/>
    </xf>
    <xf numFmtId="3" fontId="145" fillId="0" borderId="18" xfId="0" applyNumberFormat="1" applyFont="1" applyBorder="1" applyAlignment="1" applyProtection="1">
      <alignment horizontal="center" vertical="center" wrapText="1"/>
      <protection locked="0"/>
    </xf>
    <xf numFmtId="0" fontId="145" fillId="0" borderId="0" xfId="0" applyFont="1" applyAlignment="1" applyProtection="1">
      <alignment horizontal="left" vertical="center" wrapText="1" indent="2"/>
      <protection locked="0"/>
    </xf>
    <xf numFmtId="3" fontId="145" fillId="2" borderId="0" xfId="0" applyNumberFormat="1" applyFont="1" applyFill="1" applyAlignment="1" applyProtection="1">
      <alignment horizontal="center" vertical="center" wrapText="1"/>
      <protection locked="0"/>
    </xf>
    <xf numFmtId="3" fontId="145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45" fillId="2" borderId="0" xfId="0" applyFont="1" applyFill="1" applyAlignment="1" applyProtection="1">
      <alignment horizontal="left" vertical="center" wrapText="1" indent="2"/>
      <protection locked="0"/>
    </xf>
    <xf numFmtId="3" fontId="145" fillId="2" borderId="0" xfId="0" applyNumberFormat="1" applyFont="1" applyFill="1" applyAlignment="1" applyProtection="1">
      <alignment horizontal="center" wrapText="1"/>
      <protection locked="0"/>
    </xf>
    <xf numFmtId="3" fontId="145" fillId="2" borderId="19" xfId="0" applyNumberFormat="1" applyFont="1" applyFill="1" applyBorder="1" applyAlignment="1" applyProtection="1">
      <alignment horizontal="center" wrapText="1"/>
      <protection locked="0"/>
    </xf>
    <xf numFmtId="3" fontId="145" fillId="2" borderId="18" xfId="0" applyNumberFormat="1" applyFont="1" applyFill="1" applyBorder="1" applyAlignment="1" applyProtection="1">
      <alignment horizontal="center" wrapText="1"/>
      <protection locked="0"/>
    </xf>
    <xf numFmtId="3" fontId="145" fillId="2" borderId="0" xfId="785" applyNumberFormat="1" applyFont="1" applyFill="1" applyAlignment="1">
      <alignment horizontal="center"/>
    </xf>
    <xf numFmtId="3" fontId="139" fillId="2" borderId="0" xfId="0" applyNumberFormat="1" applyFont="1" applyFill="1" applyAlignment="1">
      <alignment horizontal="center"/>
    </xf>
    <xf numFmtId="0" fontId="145" fillId="2" borderId="0" xfId="0" applyFont="1" applyFill="1" applyAlignment="1">
      <alignment horizontal="left" indent="2"/>
    </xf>
    <xf numFmtId="0" fontId="144" fillId="2" borderId="0" xfId="0" applyFont="1" applyFill="1" applyAlignment="1" applyProtection="1">
      <alignment horizontal="right" vertical="center"/>
      <protection locked="0"/>
    </xf>
    <xf numFmtId="0" fontId="144" fillId="2" borderId="18" xfId="0" applyFont="1" applyFill="1" applyBorder="1" applyAlignment="1" applyProtection="1">
      <alignment horizontal="right" vertical="center"/>
      <protection locked="0"/>
    </xf>
    <xf numFmtId="0" fontId="144" fillId="2" borderId="19" xfId="0" applyFont="1" applyFill="1" applyBorder="1" applyAlignment="1" applyProtection="1">
      <alignment horizontal="center" vertical="center"/>
      <protection locked="0"/>
    </xf>
    <xf numFmtId="0" fontId="144" fillId="2" borderId="0" xfId="0" applyFont="1" applyFill="1" applyAlignment="1" applyProtection="1">
      <alignment horizontal="center" vertical="center"/>
      <protection locked="0"/>
    </xf>
    <xf numFmtId="0" fontId="139" fillId="2" borderId="18" xfId="0" applyFont="1" applyFill="1" applyBorder="1"/>
    <xf numFmtId="3" fontId="139" fillId="0" borderId="19" xfId="0" applyNumberFormat="1" applyFont="1" applyBorder="1"/>
    <xf numFmtId="3" fontId="139" fillId="0" borderId="0" xfId="0" applyNumberFormat="1" applyFont="1" applyAlignment="1">
      <alignment horizontal="center"/>
    </xf>
    <xf numFmtId="3" fontId="139" fillId="0" borderId="0" xfId="0" applyNumberFormat="1" applyFont="1" applyAlignment="1">
      <alignment horizontal="left" indent="2"/>
    </xf>
    <xf numFmtId="0" fontId="145" fillId="19" borderId="0" xfId="0" applyFont="1" applyFill="1" applyAlignment="1">
      <alignment horizontal="left" indent="1"/>
    </xf>
    <xf numFmtId="0" fontId="145" fillId="19" borderId="0" xfId="0" applyFont="1" applyFill="1" applyAlignment="1">
      <alignment horizontal="left" indent="2"/>
    </xf>
    <xf numFmtId="208" fontId="157" fillId="19" borderId="0" xfId="691" applyNumberFormat="1" applyFont="1" applyFill="1" applyBorder="1" applyAlignment="1" applyProtection="1">
      <alignment horizontal="center" vertical="center"/>
    </xf>
    <xf numFmtId="165" fontId="139" fillId="0" borderId="18" xfId="0" applyNumberFormat="1" applyFont="1" applyBorder="1"/>
    <xf numFmtId="165" fontId="139" fillId="0" borderId="19" xfId="0" applyNumberFormat="1" applyFont="1" applyBorder="1"/>
    <xf numFmtId="165" fontId="139" fillId="0" borderId="0" xfId="0" applyNumberFormat="1" applyFont="1" applyAlignment="1">
      <alignment horizontal="left" indent="2"/>
    </xf>
    <xf numFmtId="0" fontId="145" fillId="0" borderId="0" xfId="8" applyFont="1" applyAlignment="1">
      <alignment vertical="center"/>
    </xf>
    <xf numFmtId="0" fontId="147" fillId="0" borderId="0" xfId="0" applyFont="1"/>
    <xf numFmtId="4" fontId="158" fillId="0" borderId="0" xfId="0" applyNumberFormat="1" applyFont="1"/>
    <xf numFmtId="4" fontId="158" fillId="0" borderId="18" xfId="0" applyNumberFormat="1" applyFont="1" applyBorder="1"/>
    <xf numFmtId="4" fontId="158" fillId="0" borderId="19" xfId="0" applyNumberFormat="1" applyFont="1" applyBorder="1"/>
    <xf numFmtId="0" fontId="142" fillId="19" borderId="0" xfId="8" applyFont="1" applyFill="1" applyAlignment="1">
      <alignment vertical="center"/>
    </xf>
    <xf numFmtId="165" fontId="139" fillId="19" borderId="19" xfId="0" applyNumberFormat="1" applyFont="1" applyFill="1" applyBorder="1"/>
    <xf numFmtId="0" fontId="144" fillId="0" borderId="0" xfId="0" applyFont="1" applyAlignment="1" applyProtection="1">
      <alignment vertical="center"/>
      <protection locked="0"/>
    </xf>
    <xf numFmtId="0" fontId="139" fillId="0" borderId="0" xfId="0" applyFont="1" applyAlignment="1">
      <alignment horizontal="right"/>
    </xf>
    <xf numFmtId="0" fontId="139" fillId="0" borderId="19" xfId="0" applyFont="1" applyBorder="1" applyAlignment="1">
      <alignment horizontal="right"/>
    </xf>
    <xf numFmtId="0" fontId="143" fillId="0" borderId="0" xfId="0" applyFont="1" applyAlignment="1">
      <alignment horizontal="left" vertical="center"/>
    </xf>
    <xf numFmtId="0" fontId="141" fillId="0" borderId="11" xfId="0" applyFont="1" applyBorder="1" applyAlignment="1" applyProtection="1">
      <alignment horizontal="left" vertical="center"/>
      <protection locked="0"/>
    </xf>
    <xf numFmtId="0" fontId="142" fillId="0" borderId="11" xfId="0" applyFont="1" applyBorder="1" applyAlignment="1" applyProtection="1">
      <alignment horizontal="left" vertical="center"/>
      <protection locked="0"/>
    </xf>
    <xf numFmtId="205" fontId="153" fillId="0" borderId="17" xfId="0" applyNumberFormat="1" applyFont="1" applyBorder="1" applyAlignment="1">
      <alignment horizontal="right" vertical="center"/>
    </xf>
    <xf numFmtId="205" fontId="153" fillId="0" borderId="16" xfId="0" applyNumberFormat="1" applyFont="1" applyBorder="1" applyAlignment="1">
      <alignment horizontal="right" vertical="center"/>
    </xf>
    <xf numFmtId="205" fontId="153" fillId="0" borderId="20" xfId="0" applyNumberFormat="1" applyFont="1" applyBorder="1" applyAlignment="1">
      <alignment horizontal="right" vertical="center"/>
    </xf>
    <xf numFmtId="0" fontId="142" fillId="0" borderId="20" xfId="0" applyFont="1" applyBorder="1" applyAlignment="1" applyProtection="1">
      <alignment horizontal="left" vertical="center" indent="1"/>
      <protection locked="0"/>
    </xf>
    <xf numFmtId="0" fontId="139" fillId="0" borderId="0" xfId="0" applyFont="1" applyAlignment="1">
      <alignment vertical="center"/>
    </xf>
    <xf numFmtId="0" fontId="148" fillId="0" borderId="0" xfId="0" applyFont="1" applyAlignment="1">
      <alignment horizontal="left" vertical="center" indent="3"/>
    </xf>
    <xf numFmtId="17" fontId="153" fillId="0" borderId="0" xfId="0" applyNumberFormat="1" applyFont="1" applyAlignment="1">
      <alignment horizontal="right" vertical="center"/>
    </xf>
    <xf numFmtId="17" fontId="153" fillId="0" borderId="19" xfId="0" applyNumberFormat="1" applyFont="1" applyBorder="1" applyAlignment="1">
      <alignment horizontal="right" vertical="center"/>
    </xf>
    <xf numFmtId="17" fontId="153" fillId="0" borderId="18" xfId="0" applyNumberFormat="1" applyFont="1" applyBorder="1" applyAlignment="1">
      <alignment horizontal="right" vertical="center"/>
    </xf>
    <xf numFmtId="0" fontId="142" fillId="0" borderId="18" xfId="0" applyFont="1" applyBorder="1" applyAlignment="1" applyProtection="1">
      <alignment horizontal="left" vertical="center" indent="1"/>
      <protection locked="0"/>
    </xf>
    <xf numFmtId="165" fontId="145" fillId="19" borderId="0" xfId="0" applyNumberFormat="1" applyFont="1" applyFill="1" applyAlignment="1" applyProtection="1">
      <alignment horizontal="right" vertical="center" wrapText="1"/>
      <protection locked="0"/>
    </xf>
    <xf numFmtId="0" fontId="145" fillId="19" borderId="0" xfId="0" applyFont="1" applyFill="1" applyAlignment="1">
      <alignment horizontal="right"/>
    </xf>
    <xf numFmtId="0" fontId="145" fillId="19" borderId="18" xfId="0" applyFont="1" applyFill="1" applyBorder="1" applyAlignment="1">
      <alignment horizontal="right"/>
    </xf>
    <xf numFmtId="0" fontId="145" fillId="19" borderId="19" xfId="0" applyFont="1" applyFill="1" applyBorder="1" applyAlignment="1">
      <alignment horizontal="right"/>
    </xf>
    <xf numFmtId="165" fontId="145" fillId="19" borderId="18" xfId="0" applyNumberFormat="1" applyFont="1" applyFill="1" applyBorder="1" applyAlignment="1" applyProtection="1">
      <alignment horizontal="right" vertical="center" wrapText="1"/>
      <protection locked="0"/>
    </xf>
    <xf numFmtId="0" fontId="142" fillId="19" borderId="2" xfId="0" applyFont="1" applyFill="1" applyBorder="1" applyAlignment="1" applyProtection="1">
      <alignment horizontal="center" vertical="center"/>
      <protection locked="0"/>
    </xf>
    <xf numFmtId="0" fontId="139" fillId="19" borderId="18" xfId="0" applyFont="1" applyFill="1" applyBorder="1" applyAlignment="1">
      <alignment horizontal="left" indent="1"/>
    </xf>
    <xf numFmtId="165" fontId="145" fillId="19" borderId="0" xfId="0" applyNumberFormat="1" applyFont="1" applyFill="1" applyAlignment="1">
      <alignment horizontal="right"/>
    </xf>
    <xf numFmtId="165" fontId="145" fillId="19" borderId="19" xfId="0" applyNumberFormat="1" applyFont="1" applyFill="1" applyBorder="1" applyAlignment="1" applyProtection="1">
      <alignment horizontal="right" wrapText="1"/>
      <protection locked="0"/>
    </xf>
    <xf numFmtId="165" fontId="145" fillId="19" borderId="18" xfId="0" applyNumberFormat="1" applyFont="1" applyFill="1" applyBorder="1" applyAlignment="1">
      <alignment horizontal="right"/>
    </xf>
    <xf numFmtId="165" fontId="145" fillId="19" borderId="19" xfId="0" applyNumberFormat="1" applyFont="1" applyFill="1" applyBorder="1" applyAlignment="1">
      <alignment horizontal="right"/>
    </xf>
    <xf numFmtId="0" fontId="145" fillId="19" borderId="2" xfId="0" applyFont="1" applyFill="1" applyBorder="1" applyAlignment="1" applyProtection="1">
      <alignment horizontal="center"/>
      <protection locked="0"/>
    </xf>
    <xf numFmtId="0" fontId="145" fillId="19" borderId="18" xfId="0" applyFont="1" applyFill="1" applyBorder="1" applyAlignment="1" applyProtection="1">
      <alignment horizontal="left" wrapText="1"/>
      <protection locked="0"/>
    </xf>
    <xf numFmtId="165" fontId="145" fillId="19" borderId="18" xfId="0" applyNumberFormat="1" applyFont="1" applyFill="1" applyBorder="1" applyAlignment="1" applyProtection="1">
      <alignment horizontal="right" wrapText="1"/>
      <protection locked="0"/>
    </xf>
    <xf numFmtId="0" fontId="142" fillId="0" borderId="0" xfId="0" applyFont="1" applyAlignment="1">
      <alignment horizontal="left" vertical="center" indent="3"/>
    </xf>
    <xf numFmtId="165" fontId="140" fillId="0" borderId="0" xfId="0" applyNumberFormat="1" applyFont="1"/>
    <xf numFmtId="165" fontId="140" fillId="0" borderId="19" xfId="0" applyNumberFormat="1" applyFont="1" applyBorder="1"/>
    <xf numFmtId="0" fontId="140" fillId="0" borderId="0" xfId="0" applyFont="1"/>
    <xf numFmtId="0" fontId="140" fillId="0" borderId="19" xfId="0" applyFont="1" applyBorder="1"/>
    <xf numFmtId="0" fontId="145" fillId="0" borderId="0" xfId="0" applyFont="1" applyAlignment="1">
      <alignment horizontal="left" vertical="center" indent="3"/>
    </xf>
    <xf numFmtId="0" fontId="139" fillId="0" borderId="18" xfId="0" applyFont="1" applyBorder="1" applyAlignment="1">
      <alignment horizontal="right"/>
    </xf>
    <xf numFmtId="165" fontId="139" fillId="0" borderId="0" xfId="0" applyNumberFormat="1" applyFont="1" applyAlignment="1">
      <alignment horizontal="right"/>
    </xf>
    <xf numFmtId="17" fontId="153" fillId="0" borderId="14" xfId="0" applyNumberFormat="1" applyFont="1" applyBorder="1" applyAlignment="1">
      <alignment horizontal="right" vertical="center"/>
    </xf>
    <xf numFmtId="0" fontId="142" fillId="0" borderId="0" xfId="0" applyFont="1" applyAlignment="1" applyProtection="1">
      <alignment horizontal="left" vertical="center" indent="1"/>
      <protection locked="0"/>
    </xf>
    <xf numFmtId="17" fontId="153" fillId="0" borderId="17" xfId="0" applyNumberFormat="1" applyFont="1" applyBorder="1" applyAlignment="1">
      <alignment horizontal="right" vertical="center"/>
    </xf>
    <xf numFmtId="17" fontId="153" fillId="0" borderId="20" xfId="0" applyNumberFormat="1" applyFont="1" applyBorder="1" applyAlignment="1">
      <alignment horizontal="right" vertical="center"/>
    </xf>
    <xf numFmtId="17" fontId="153" fillId="0" borderId="16" xfId="0" applyNumberFormat="1" applyFont="1" applyBorder="1" applyAlignment="1">
      <alignment horizontal="right" vertical="center"/>
    </xf>
    <xf numFmtId="17" fontId="153" fillId="0" borderId="21" xfId="0" applyNumberFormat="1" applyFont="1" applyBorder="1" applyAlignment="1">
      <alignment horizontal="center" vertical="center"/>
    </xf>
    <xf numFmtId="17" fontId="153" fillId="0" borderId="17" xfId="0" applyNumberFormat="1" applyFont="1" applyBorder="1" applyAlignment="1">
      <alignment horizontal="center" vertical="center"/>
    </xf>
    <xf numFmtId="17" fontId="153" fillId="0" borderId="21" xfId="0" applyNumberFormat="1" applyFont="1" applyBorder="1" applyAlignment="1">
      <alignment horizontal="left" vertical="center" indent="1"/>
    </xf>
    <xf numFmtId="17" fontId="153" fillId="0" borderId="15" xfId="0" applyNumberFormat="1" applyFont="1" applyBorder="1" applyAlignment="1">
      <alignment horizontal="right" vertical="center"/>
    </xf>
    <xf numFmtId="17" fontId="153" fillId="0" borderId="2" xfId="0" applyNumberFormat="1" applyFont="1" applyBorder="1" applyAlignment="1">
      <alignment horizontal="center" vertical="center"/>
    </xf>
    <xf numFmtId="17" fontId="153" fillId="0" borderId="0" xfId="0" applyNumberFormat="1" applyFont="1" applyAlignment="1">
      <alignment horizontal="center" vertical="center"/>
    </xf>
    <xf numFmtId="17" fontId="153" fillId="0" borderId="18" xfId="0" applyNumberFormat="1" applyFont="1" applyBorder="1" applyAlignment="1">
      <alignment horizontal="left" vertical="center" indent="1"/>
    </xf>
    <xf numFmtId="0" fontId="139" fillId="19" borderId="18" xfId="0" applyFont="1" applyFill="1" applyBorder="1"/>
    <xf numFmtId="0" fontId="139" fillId="19" borderId="19" xfId="0" applyFont="1" applyFill="1" applyBorder="1"/>
    <xf numFmtId="0" fontId="145" fillId="19" borderId="0" xfId="0" applyFont="1" applyFill="1" applyAlignment="1">
      <alignment horizontal="left" vertical="center"/>
    </xf>
    <xf numFmtId="0" fontId="145" fillId="19" borderId="0" xfId="0" applyFont="1" applyFill="1" applyAlignment="1">
      <alignment horizontal="left" vertical="center" indent="1"/>
    </xf>
    <xf numFmtId="165" fontId="139" fillId="19" borderId="0" xfId="0" applyNumberFormat="1" applyFont="1" applyFill="1" applyAlignment="1">
      <alignment horizontal="right"/>
    </xf>
    <xf numFmtId="0" fontId="139" fillId="19" borderId="0" xfId="0" applyFont="1" applyFill="1" applyAlignment="1">
      <alignment horizontal="right"/>
    </xf>
    <xf numFmtId="0" fontId="139" fillId="19" borderId="18" xfId="0" applyFont="1" applyFill="1" applyBorder="1" applyAlignment="1">
      <alignment horizontal="right"/>
    </xf>
    <xf numFmtId="0" fontId="145" fillId="19" borderId="18" xfId="0" applyFont="1" applyFill="1" applyBorder="1" applyAlignment="1" applyProtection="1">
      <alignment horizontal="right" vertical="center" wrapText="1"/>
      <protection locked="0"/>
    </xf>
    <xf numFmtId="4" fontId="139" fillId="19" borderId="0" xfId="0" applyNumberFormat="1" applyFont="1" applyFill="1" applyAlignment="1">
      <alignment horizontal="right"/>
    </xf>
    <xf numFmtId="4" fontId="139" fillId="19" borderId="18" xfId="0" applyNumberFormat="1" applyFont="1" applyFill="1" applyBorder="1" applyAlignment="1">
      <alignment horizontal="right"/>
    </xf>
    <xf numFmtId="4" fontId="139" fillId="19" borderId="19" xfId="0" applyNumberFormat="1" applyFont="1" applyFill="1" applyBorder="1" applyAlignment="1">
      <alignment horizontal="right"/>
    </xf>
    <xf numFmtId="0" fontId="145" fillId="19" borderId="0" xfId="0" applyFont="1" applyFill="1" applyAlignment="1" applyProtection="1">
      <alignment horizontal="center" vertical="center" wrapText="1"/>
      <protection locked="0"/>
    </xf>
    <xf numFmtId="165" fontId="157" fillId="19" borderId="0" xfId="0" applyNumberFormat="1" applyFont="1" applyFill="1"/>
    <xf numFmtId="0" fontId="139" fillId="19" borderId="19" xfId="0" applyFont="1" applyFill="1" applyBorder="1" applyAlignment="1">
      <alignment horizontal="right"/>
    </xf>
    <xf numFmtId="0" fontId="145" fillId="19" borderId="18" xfId="0" applyFont="1" applyFill="1" applyBorder="1" applyAlignment="1" applyProtection="1">
      <alignment horizontal="center" vertical="center" wrapText="1"/>
      <protection locked="0"/>
    </xf>
    <xf numFmtId="0" fontId="148" fillId="19" borderId="0" xfId="0" applyFont="1" applyFill="1" applyAlignment="1">
      <alignment vertical="center"/>
    </xf>
    <xf numFmtId="0" fontId="148" fillId="0" borderId="11" xfId="0" applyFont="1" applyBorder="1" applyAlignment="1">
      <alignment vertical="center"/>
    </xf>
    <xf numFmtId="2" fontId="139" fillId="19" borderId="0" xfId="0" applyNumberFormat="1" applyFont="1" applyFill="1" applyAlignment="1">
      <alignment horizontal="right"/>
    </xf>
    <xf numFmtId="2" fontId="139" fillId="19" borderId="19" xfId="0" applyNumberFormat="1" applyFont="1" applyFill="1" applyBorder="1" applyAlignment="1">
      <alignment horizontal="right"/>
    </xf>
    <xf numFmtId="17" fontId="153" fillId="0" borderId="20" xfId="0" applyNumberFormat="1" applyFont="1" applyBorder="1" applyAlignment="1">
      <alignment horizontal="center" vertical="center"/>
    </xf>
    <xf numFmtId="17" fontId="153" fillId="0" borderId="16" xfId="0" applyNumberFormat="1" applyFont="1" applyBorder="1" applyAlignment="1">
      <alignment horizontal="left" vertical="center" indent="1"/>
    </xf>
    <xf numFmtId="17" fontId="153" fillId="0" borderId="22" xfId="0" applyNumberFormat="1" applyFont="1" applyBorder="1" applyAlignment="1">
      <alignment horizontal="center" vertical="center"/>
    </xf>
    <xf numFmtId="17" fontId="153" fillId="0" borderId="0" xfId="0" applyNumberFormat="1" applyFont="1" applyAlignment="1">
      <alignment horizontal="left" vertical="center" indent="1"/>
    </xf>
    <xf numFmtId="0" fontId="159" fillId="19" borderId="0" xfId="0" applyFont="1" applyFill="1" applyAlignment="1" applyProtection="1">
      <alignment horizontal="left" vertical="center"/>
      <protection locked="0"/>
    </xf>
    <xf numFmtId="0" fontId="160" fillId="19" borderId="0" xfId="0" applyFont="1" applyFill="1" applyAlignment="1">
      <alignment horizontal="right"/>
    </xf>
    <xf numFmtId="0" fontId="160" fillId="19" borderId="19" xfId="0" applyFont="1" applyFill="1" applyBorder="1" applyAlignment="1">
      <alignment horizontal="right"/>
    </xf>
    <xf numFmtId="0" fontId="160" fillId="19" borderId="18" xfId="0" applyFont="1" applyFill="1" applyBorder="1" applyAlignment="1">
      <alignment horizontal="right"/>
    </xf>
    <xf numFmtId="17" fontId="159" fillId="19" borderId="18" xfId="0" applyNumberFormat="1" applyFont="1" applyFill="1" applyBorder="1" applyAlignment="1" applyProtection="1">
      <alignment horizontal="right" vertical="center"/>
      <protection locked="0"/>
    </xf>
    <xf numFmtId="17" fontId="159" fillId="19" borderId="0" xfId="0" applyNumberFormat="1" applyFont="1" applyFill="1" applyAlignment="1" applyProtection="1">
      <alignment horizontal="right" vertical="center"/>
      <protection locked="0"/>
    </xf>
    <xf numFmtId="17" fontId="159" fillId="19" borderId="19" xfId="0" applyNumberFormat="1" applyFont="1" applyFill="1" applyBorder="1" applyAlignment="1" applyProtection="1">
      <alignment horizontal="right" vertical="center"/>
      <protection locked="0"/>
    </xf>
    <xf numFmtId="17" fontId="159" fillId="19" borderId="18" xfId="0" applyNumberFormat="1" applyFont="1" applyFill="1" applyBorder="1" applyAlignment="1" applyProtection="1">
      <alignment horizontal="center" vertical="center"/>
      <protection locked="0"/>
    </xf>
    <xf numFmtId="17" fontId="159" fillId="19" borderId="2" xfId="0" applyNumberFormat="1" applyFont="1" applyFill="1" applyBorder="1" applyAlignment="1" applyProtection="1">
      <alignment horizontal="center" vertical="center"/>
      <protection locked="0"/>
    </xf>
    <xf numFmtId="17" fontId="159" fillId="19" borderId="0" xfId="0" applyNumberFormat="1" applyFont="1" applyFill="1" applyAlignment="1" applyProtection="1">
      <alignment horizontal="left" vertical="center" indent="1"/>
      <protection locked="0"/>
    </xf>
    <xf numFmtId="17" fontId="159" fillId="0" borderId="0" xfId="0" applyNumberFormat="1" applyFont="1" applyAlignment="1" applyProtection="1">
      <alignment horizontal="right" vertical="center"/>
      <protection locked="0"/>
    </xf>
    <xf numFmtId="0" fontId="160" fillId="2" borderId="0" xfId="0" applyFont="1" applyFill="1"/>
    <xf numFmtId="0" fontId="160" fillId="19" borderId="0" xfId="0" applyFont="1" applyFill="1"/>
    <xf numFmtId="0" fontId="145" fillId="19" borderId="2" xfId="0" applyFont="1" applyFill="1" applyBorder="1" applyAlignment="1" applyProtection="1">
      <alignment horizontal="center" vertical="top"/>
      <protection locked="0"/>
    </xf>
    <xf numFmtId="0" fontId="160" fillId="19" borderId="0" xfId="0" applyFont="1" applyFill="1" applyAlignment="1">
      <alignment horizontal="left" indent="1"/>
    </xf>
    <xf numFmtId="0" fontId="160" fillId="0" borderId="0" xfId="0" applyFont="1"/>
    <xf numFmtId="0" fontId="161" fillId="19" borderId="0" xfId="0" applyFont="1" applyFill="1" applyAlignment="1" applyProtection="1">
      <alignment horizontal="left" vertical="center"/>
      <protection locked="0"/>
    </xf>
    <xf numFmtId="0" fontId="145" fillId="19" borderId="0" xfId="0" applyFont="1" applyFill="1" applyAlignment="1" applyProtection="1">
      <alignment horizontal="right" vertical="center" wrapText="1"/>
      <protection locked="0"/>
    </xf>
    <xf numFmtId="0" fontId="145" fillId="19" borderId="18" xfId="0" applyFont="1" applyFill="1" applyBorder="1" applyAlignment="1" applyProtection="1">
      <alignment horizontal="center" vertical="center"/>
      <protection locked="0"/>
    </xf>
    <xf numFmtId="0" fontId="145" fillId="19" borderId="0" xfId="0" applyFont="1" applyFill="1" applyAlignment="1" applyProtection="1">
      <alignment horizontal="right" wrapText="1"/>
      <protection locked="0"/>
    </xf>
    <xf numFmtId="0" fontId="145" fillId="19" borderId="18" xfId="0" applyFont="1" applyFill="1" applyBorder="1" applyAlignment="1" applyProtection="1">
      <alignment horizontal="center"/>
      <protection locked="0"/>
    </xf>
    <xf numFmtId="0" fontId="145" fillId="19" borderId="0" xfId="0" applyFont="1" applyFill="1" applyAlignment="1" applyProtection="1">
      <alignment horizontal="right"/>
      <protection locked="0"/>
    </xf>
    <xf numFmtId="2" fontId="145" fillId="19" borderId="0" xfId="0" applyNumberFormat="1" applyFont="1" applyFill="1" applyAlignment="1" applyProtection="1">
      <alignment horizontal="right" wrapText="1"/>
      <protection locked="0"/>
    </xf>
    <xf numFmtId="2" fontId="139" fillId="19" borderId="18" xfId="0" applyNumberFormat="1" applyFont="1" applyFill="1" applyBorder="1" applyAlignment="1">
      <alignment horizontal="right"/>
    </xf>
    <xf numFmtId="2" fontId="145" fillId="19" borderId="0" xfId="0" applyNumberFormat="1" applyFont="1" applyFill="1" applyAlignment="1" applyProtection="1">
      <alignment horizontal="right"/>
      <protection locked="0"/>
    </xf>
    <xf numFmtId="2" fontId="157" fillId="19" borderId="0" xfId="0" applyNumberFormat="1" applyFont="1" applyFill="1" applyAlignment="1">
      <alignment horizontal="right"/>
    </xf>
    <xf numFmtId="0" fontId="145" fillId="19" borderId="0" xfId="0" applyFont="1" applyFill="1" applyAlignment="1" applyProtection="1">
      <alignment horizontal="right" vertical="center"/>
      <protection locked="0"/>
    </xf>
    <xf numFmtId="49" fontId="145" fillId="0" borderId="0" xfId="0" applyNumberFormat="1" applyFont="1" applyAlignment="1">
      <alignment horizontal="left" vertical="center" wrapText="1" indent="2"/>
    </xf>
    <xf numFmtId="2" fontId="139" fillId="0" borderId="0" xfId="0" applyNumberFormat="1" applyFont="1" applyAlignment="1">
      <alignment horizontal="right"/>
    </xf>
    <xf numFmtId="2" fontId="139" fillId="0" borderId="19" xfId="0" applyNumberFormat="1" applyFont="1" applyBorder="1" applyAlignment="1">
      <alignment horizontal="right"/>
    </xf>
    <xf numFmtId="2" fontId="139" fillId="0" borderId="18" xfId="0" applyNumberFormat="1" applyFont="1" applyBorder="1" applyAlignment="1">
      <alignment horizontal="right"/>
    </xf>
    <xf numFmtId="0" fontId="141" fillId="0" borderId="0" xfId="0" applyFont="1" applyAlignment="1" applyProtection="1">
      <alignment horizontal="right" vertical="center"/>
      <protection locked="0"/>
    </xf>
    <xf numFmtId="165" fontId="144" fillId="0" borderId="0" xfId="0" applyNumberFormat="1" applyFont="1" applyAlignment="1" applyProtection="1">
      <alignment horizontal="right" vertical="center" wrapText="1"/>
      <protection locked="0"/>
    </xf>
    <xf numFmtId="0" fontId="141" fillId="0" borderId="19" xfId="0" applyFont="1" applyBorder="1" applyAlignment="1" applyProtection="1">
      <alignment horizontal="right" vertical="center"/>
      <protection locked="0"/>
    </xf>
    <xf numFmtId="0" fontId="141" fillId="0" borderId="0" xfId="0" applyFont="1" applyAlignment="1" applyProtection="1">
      <alignment horizontal="left" vertical="center" indent="1"/>
      <protection locked="0"/>
    </xf>
    <xf numFmtId="204" fontId="155" fillId="2" borderId="0" xfId="768" applyNumberFormat="1" applyFont="1" applyFill="1"/>
    <xf numFmtId="204" fontId="155" fillId="2" borderId="19" xfId="768" applyNumberFormat="1" applyFont="1" applyFill="1" applyBorder="1"/>
    <xf numFmtId="0" fontId="139" fillId="0" borderId="1" xfId="0" applyFont="1" applyBorder="1" applyAlignment="1">
      <alignment horizontal="right"/>
    </xf>
    <xf numFmtId="3" fontId="139" fillId="2" borderId="19" xfId="0" applyNumberFormat="1" applyFont="1" applyFill="1" applyBorder="1" applyAlignment="1">
      <alignment horizontal="center"/>
    </xf>
    <xf numFmtId="168" fontId="139" fillId="2" borderId="0" xfId="0" applyNumberFormat="1" applyFont="1" applyFill="1" applyAlignment="1">
      <alignment horizontal="center"/>
    </xf>
    <xf numFmtId="207" fontId="139" fillId="2" borderId="0" xfId="0" applyNumberFormat="1" applyFont="1" applyFill="1" applyAlignment="1">
      <alignment horizontal="center"/>
    </xf>
    <xf numFmtId="207" fontId="139" fillId="2" borderId="19" xfId="0" applyNumberFormat="1" applyFont="1" applyFill="1" applyBorder="1" applyAlignment="1">
      <alignment horizontal="center"/>
    </xf>
    <xf numFmtId="207" fontId="139" fillId="19" borderId="0" xfId="0" applyNumberFormat="1" applyFont="1" applyFill="1" applyAlignment="1">
      <alignment horizontal="center"/>
    </xf>
    <xf numFmtId="207" fontId="139" fillId="19" borderId="19" xfId="0" applyNumberFormat="1" applyFont="1" applyFill="1" applyBorder="1" applyAlignment="1">
      <alignment horizontal="center"/>
    </xf>
    <xf numFmtId="207" fontId="145" fillId="19" borderId="0" xfId="0" applyNumberFormat="1" applyFont="1" applyFill="1" applyAlignment="1">
      <alignment horizontal="center"/>
    </xf>
    <xf numFmtId="208" fontId="139" fillId="19" borderId="0" xfId="0" applyNumberFormat="1" applyFont="1" applyFill="1" applyAlignment="1">
      <alignment horizontal="center"/>
    </xf>
    <xf numFmtId="208" fontId="139" fillId="19" borderId="19" xfId="0" applyNumberFormat="1" applyFont="1" applyFill="1" applyBorder="1" applyAlignment="1">
      <alignment horizontal="center"/>
    </xf>
    <xf numFmtId="207" fontId="145" fillId="19" borderId="19" xfId="0" applyNumberFormat="1" applyFont="1" applyFill="1" applyBorder="1" applyAlignment="1">
      <alignment horizontal="center"/>
    </xf>
    <xf numFmtId="168" fontId="139" fillId="19" borderId="0" xfId="0" applyNumberFormat="1" applyFont="1" applyFill="1" applyAlignment="1">
      <alignment horizontal="center"/>
    </xf>
    <xf numFmtId="168" fontId="139" fillId="19" borderId="19" xfId="0" applyNumberFormat="1" applyFont="1" applyFill="1" applyBorder="1" applyAlignment="1">
      <alignment horizontal="center"/>
    </xf>
    <xf numFmtId="206" fontId="139" fillId="19" borderId="0" xfId="691" applyNumberFormat="1" applyFont="1" applyFill="1" applyBorder="1" applyAlignment="1"/>
    <xf numFmtId="9" fontId="151" fillId="19" borderId="0" xfId="692" applyFont="1" applyFill="1" applyBorder="1" applyAlignment="1">
      <alignment horizontal="center"/>
    </xf>
    <xf numFmtId="0" fontId="139" fillId="0" borderId="24" xfId="0" applyFont="1" applyBorder="1" applyAlignment="1">
      <alignment horizontal="center"/>
    </xf>
    <xf numFmtId="165" fontId="139" fillId="2" borderId="19" xfId="0" applyNumberFormat="1" applyFont="1" applyFill="1" applyBorder="1" applyAlignment="1">
      <alignment horizontal="center"/>
    </xf>
    <xf numFmtId="0" fontId="145" fillId="2" borderId="19" xfId="314" applyFont="1" applyFill="1" applyBorder="1" applyAlignment="1">
      <alignment horizontal="center"/>
    </xf>
    <xf numFmtId="3" fontId="139" fillId="0" borderId="19" xfId="0" applyNumberFormat="1" applyFont="1" applyBorder="1" applyAlignment="1">
      <alignment horizontal="center"/>
    </xf>
    <xf numFmtId="9" fontId="151" fillId="19" borderId="19" xfId="692" applyFont="1" applyFill="1" applyBorder="1" applyAlignment="1">
      <alignment horizontal="center"/>
    </xf>
    <xf numFmtId="3" fontId="154" fillId="2" borderId="19" xfId="0" applyNumberFormat="1" applyFont="1" applyFill="1" applyBorder="1" applyAlignment="1">
      <alignment horizontal="center" vertical="center"/>
    </xf>
    <xf numFmtId="167" fontId="139" fillId="0" borderId="0" xfId="0" applyNumberFormat="1" applyFont="1" applyAlignment="1">
      <alignment horizontal="center"/>
    </xf>
    <xf numFmtId="167" fontId="139" fillId="0" borderId="19" xfId="0" applyNumberFormat="1" applyFont="1" applyBorder="1" applyAlignment="1">
      <alignment horizontal="center"/>
    </xf>
    <xf numFmtId="0" fontId="87" fillId="19" borderId="0" xfId="0" applyFont="1" applyFill="1"/>
    <xf numFmtId="1" fontId="139" fillId="19" borderId="0" xfId="0" applyNumberFormat="1" applyFont="1" applyFill="1" applyAlignment="1">
      <alignment horizontal="center"/>
    </xf>
    <xf numFmtId="208" fontId="139" fillId="2" borderId="19" xfId="691" applyNumberFormat="1" applyFont="1" applyFill="1" applyBorder="1" applyAlignment="1">
      <alignment horizontal="center"/>
    </xf>
    <xf numFmtId="208" fontId="145" fillId="2" borderId="19" xfId="691" applyNumberFormat="1" applyFont="1" applyFill="1" applyBorder="1" applyAlignment="1">
      <alignment horizontal="center"/>
    </xf>
    <xf numFmtId="200" fontId="139" fillId="19" borderId="19" xfId="692" applyNumberFormat="1" applyFont="1" applyFill="1" applyBorder="1" applyAlignment="1">
      <alignment horizontal="center"/>
    </xf>
    <xf numFmtId="200" fontId="145" fillId="19" borderId="19" xfId="692" applyNumberFormat="1" applyFont="1" applyFill="1" applyBorder="1" applyAlignment="1">
      <alignment horizontal="center"/>
    </xf>
    <xf numFmtId="200" fontId="145" fillId="19" borderId="0" xfId="692" applyNumberFormat="1" applyFont="1" applyFill="1" applyBorder="1" applyAlignment="1">
      <alignment horizontal="center"/>
    </xf>
    <xf numFmtId="200" fontId="139" fillId="19" borderId="0" xfId="692" applyNumberFormat="1" applyFont="1" applyFill="1" applyBorder="1" applyAlignment="1">
      <alignment horizontal="center"/>
    </xf>
    <xf numFmtId="208" fontId="139" fillId="19" borderId="0" xfId="691" applyNumberFormat="1" applyFont="1" applyFill="1"/>
    <xf numFmtId="208" fontId="145" fillId="19" borderId="19" xfId="691" applyNumberFormat="1" applyFont="1" applyFill="1" applyBorder="1" applyAlignment="1">
      <alignment horizontal="center"/>
    </xf>
    <xf numFmtId="0" fontId="148" fillId="0" borderId="0" xfId="0" applyFont="1" applyAlignment="1">
      <alignment horizontal="left" vertical="center"/>
    </xf>
    <xf numFmtId="0" fontId="145" fillId="0" borderId="0" xfId="0" applyFont="1" applyAlignment="1">
      <alignment horizontal="left" vertical="center"/>
    </xf>
    <xf numFmtId="167" fontId="142" fillId="0" borderId="0" xfId="0" applyNumberFormat="1" applyFont="1" applyAlignment="1" applyProtection="1">
      <alignment horizontal="center" vertical="center"/>
      <protection locked="0"/>
    </xf>
    <xf numFmtId="167" fontId="145" fillId="0" borderId="0" xfId="0" applyNumberFormat="1" applyFont="1" applyAlignment="1" applyProtection="1">
      <alignment horizontal="center" vertical="center"/>
      <protection locked="0"/>
    </xf>
    <xf numFmtId="167" fontId="145" fillId="2" borderId="19" xfId="691" applyNumberFormat="1" applyFont="1" applyFill="1" applyBorder="1" applyAlignment="1">
      <alignment horizontal="center"/>
    </xf>
    <xf numFmtId="167" fontId="142" fillId="0" borderId="19" xfId="0" applyNumberFormat="1" applyFont="1" applyBorder="1" applyAlignment="1" applyProtection="1">
      <alignment horizontal="center" vertical="center"/>
      <protection locked="0"/>
    </xf>
    <xf numFmtId="0" fontId="142" fillId="0" borderId="39" xfId="0" applyFont="1" applyBorder="1" applyAlignment="1" applyProtection="1">
      <alignment horizontal="center" vertical="center"/>
      <protection locked="0"/>
    </xf>
    <xf numFmtId="167" fontId="145" fillId="0" borderId="19" xfId="0" applyNumberFormat="1" applyFont="1" applyBorder="1" applyAlignment="1" applyProtection="1">
      <alignment horizontal="center" vertical="center"/>
      <protection locked="0"/>
    </xf>
    <xf numFmtId="0" fontId="142" fillId="0" borderId="40" xfId="0" applyFont="1" applyBorder="1" applyAlignment="1" applyProtection="1">
      <alignment horizontal="center" vertical="center"/>
      <protection locked="0"/>
    </xf>
    <xf numFmtId="167" fontId="145" fillId="0" borderId="18" xfId="0" applyNumberFormat="1" applyFont="1" applyBorder="1" applyAlignment="1" applyProtection="1">
      <alignment horizontal="center" vertical="center"/>
      <protection locked="0"/>
    </xf>
    <xf numFmtId="167" fontId="142" fillId="0" borderId="18" xfId="0" applyNumberFormat="1" applyFont="1" applyBorder="1" applyAlignment="1" applyProtection="1">
      <alignment horizontal="center" vertical="center"/>
      <protection locked="0"/>
    </xf>
    <xf numFmtId="200" fontId="139" fillId="0" borderId="19" xfId="692" applyNumberFormat="1" applyFont="1" applyFill="1" applyBorder="1" applyAlignment="1">
      <alignment horizontal="center"/>
    </xf>
    <xf numFmtId="200" fontId="139" fillId="0" borderId="0" xfId="692" applyNumberFormat="1" applyFont="1" applyFill="1" applyAlignment="1">
      <alignment horizontal="center"/>
    </xf>
    <xf numFmtId="0" fontId="139" fillId="2" borderId="2" xfId="0" applyFont="1" applyFill="1" applyBorder="1"/>
    <xf numFmtId="0" fontId="94" fillId="2" borderId="0" xfId="0" applyFont="1" applyFill="1"/>
    <xf numFmtId="2" fontId="145" fillId="2" borderId="0" xfId="314" applyNumberFormat="1" applyFont="1" applyFill="1" applyAlignment="1">
      <alignment horizontal="center"/>
    </xf>
    <xf numFmtId="2" fontId="145" fillId="2" borderId="18" xfId="314" applyNumberFormat="1" applyFont="1" applyFill="1" applyBorder="1" applyAlignment="1">
      <alignment horizontal="center"/>
    </xf>
    <xf numFmtId="2" fontId="145" fillId="2" borderId="19" xfId="314" applyNumberFormat="1" applyFont="1" applyFill="1" applyBorder="1" applyAlignment="1">
      <alignment horizontal="center"/>
    </xf>
    <xf numFmtId="2" fontId="145" fillId="2" borderId="0" xfId="0" applyNumberFormat="1" applyFont="1" applyFill="1" applyAlignment="1">
      <alignment horizontal="center"/>
    </xf>
    <xf numFmtId="2" fontId="145" fillId="2" borderId="18" xfId="0" applyNumberFormat="1" applyFont="1" applyFill="1" applyBorder="1" applyAlignment="1">
      <alignment horizontal="center"/>
    </xf>
    <xf numFmtId="0" fontId="94" fillId="2" borderId="19" xfId="0" applyFont="1" applyFill="1" applyBorder="1" applyAlignment="1">
      <alignment horizontal="center"/>
    </xf>
    <xf numFmtId="0" fontId="95" fillId="2" borderId="0" xfId="0" applyFont="1" applyFill="1" applyAlignment="1">
      <alignment horizontal="center"/>
    </xf>
    <xf numFmtId="0" fontId="94" fillId="2" borderId="0" xfId="0" applyFont="1" applyFill="1" applyAlignment="1">
      <alignment horizontal="left" indent="1"/>
    </xf>
    <xf numFmtId="0" fontId="93" fillId="2" borderId="0" xfId="0" applyFont="1" applyFill="1" applyAlignment="1" applyProtection="1">
      <alignment horizontal="left"/>
      <protection locked="0"/>
    </xf>
    <xf numFmtId="0" fontId="163" fillId="19" borderId="0" xfId="0" applyFont="1" applyFill="1" applyAlignment="1">
      <alignment horizontal="justify" vertical="center"/>
    </xf>
    <xf numFmtId="165" fontId="87" fillId="0" borderId="0" xfId="0" applyNumberFormat="1" applyFont="1" applyAlignment="1">
      <alignment horizontal="center"/>
    </xf>
    <xf numFmtId="0" fontId="139" fillId="41" borderId="19" xfId="0" applyFont="1" applyFill="1" applyBorder="1" applyAlignment="1">
      <alignment horizontal="center"/>
    </xf>
    <xf numFmtId="0" fontId="139" fillId="41" borderId="0" xfId="0" applyFont="1" applyFill="1" applyAlignment="1">
      <alignment horizontal="center"/>
    </xf>
    <xf numFmtId="0" fontId="95" fillId="0" borderId="0" xfId="0" applyFont="1" applyAlignment="1" applyProtection="1">
      <alignment horizontal="center" wrapText="1"/>
      <protection locked="0"/>
    </xf>
    <xf numFmtId="0" fontId="145" fillId="2" borderId="2" xfId="0" applyFont="1" applyFill="1" applyBorder="1" applyAlignment="1" applyProtection="1">
      <alignment horizontal="center"/>
      <protection locked="0"/>
    </xf>
    <xf numFmtId="165" fontId="139" fillId="0" borderId="2" xfId="0" applyNumberFormat="1" applyFont="1" applyBorder="1"/>
    <xf numFmtId="0" fontId="139" fillId="0" borderId="2" xfId="0" applyFont="1" applyBorder="1"/>
    <xf numFmtId="165" fontId="139" fillId="19" borderId="2" xfId="0" applyNumberFormat="1" applyFont="1" applyFill="1" applyBorder="1" applyAlignment="1">
      <alignment horizontal="center"/>
    </xf>
    <xf numFmtId="0" fontId="98" fillId="19" borderId="0" xfId="0" applyFont="1" applyFill="1" applyAlignment="1" applyProtection="1">
      <alignment horizontal="left" vertical="center"/>
      <protection locked="0"/>
    </xf>
    <xf numFmtId="0" fontId="94" fillId="19" borderId="0" xfId="0" applyFont="1" applyFill="1"/>
    <xf numFmtId="165" fontId="94" fillId="19" borderId="0" xfId="0" applyNumberFormat="1" applyFont="1" applyFill="1" applyAlignment="1">
      <alignment horizontal="center"/>
    </xf>
    <xf numFmtId="165" fontId="94" fillId="19" borderId="0" xfId="0" applyNumberFormat="1" applyFont="1" applyFill="1" applyAlignment="1">
      <alignment horizontal="left" indent="2"/>
    </xf>
    <xf numFmtId="165" fontId="94" fillId="19" borderId="19" xfId="0" applyNumberFormat="1" applyFont="1" applyFill="1" applyBorder="1" applyAlignment="1">
      <alignment horizontal="center"/>
    </xf>
    <xf numFmtId="0" fontId="94" fillId="19" borderId="0" xfId="0" applyFont="1" applyFill="1" applyAlignment="1">
      <alignment horizontal="center"/>
    </xf>
    <xf numFmtId="200" fontId="145" fillId="2" borderId="0" xfId="692" applyNumberFormat="1" applyFont="1" applyFill="1" applyBorder="1" applyAlignment="1" applyProtection="1">
      <alignment horizontal="left" vertical="center" wrapText="1" indent="2"/>
      <protection locked="0"/>
    </xf>
    <xf numFmtId="200" fontId="139" fillId="2" borderId="0" xfId="692" applyNumberFormat="1" applyFont="1" applyFill="1" applyBorder="1"/>
    <xf numFmtId="200" fontId="145" fillId="2" borderId="0" xfId="692" applyNumberFormat="1" applyFont="1" applyFill="1" applyBorder="1" applyAlignment="1">
      <alignment horizontal="center"/>
    </xf>
    <xf numFmtId="200" fontId="142" fillId="2" borderId="19" xfId="692" applyNumberFormat="1" applyFont="1" applyFill="1" applyBorder="1" applyAlignment="1" applyProtection="1">
      <alignment horizontal="center" vertical="center"/>
      <protection locked="0"/>
    </xf>
    <xf numFmtId="200" fontId="145" fillId="2" borderId="0" xfId="692" applyNumberFormat="1" applyFont="1" applyFill="1" applyBorder="1" applyAlignment="1"/>
    <xf numFmtId="2" fontId="145" fillId="19" borderId="18" xfId="0" applyNumberFormat="1" applyFont="1" applyFill="1" applyBorder="1" applyAlignment="1" applyProtection="1">
      <alignment horizontal="right" vertical="center"/>
      <protection locked="0"/>
    </xf>
    <xf numFmtId="2" fontId="145" fillId="19" borderId="0" xfId="0" applyNumberFormat="1" applyFont="1" applyFill="1" applyAlignment="1" applyProtection="1">
      <alignment horizontal="right" vertical="center"/>
      <protection locked="0"/>
    </xf>
    <xf numFmtId="2" fontId="145" fillId="19" borderId="19" xfId="0" applyNumberFormat="1" applyFont="1" applyFill="1" applyBorder="1" applyAlignment="1" applyProtection="1">
      <alignment horizontal="right" vertical="center"/>
      <protection locked="0"/>
    </xf>
    <xf numFmtId="0" fontId="0" fillId="19" borderId="42" xfId="0" applyFill="1" applyBorder="1"/>
    <xf numFmtId="200" fontId="139" fillId="19" borderId="18" xfId="692" applyNumberFormat="1" applyFont="1" applyFill="1" applyBorder="1" applyAlignment="1">
      <alignment horizontal="center"/>
    </xf>
    <xf numFmtId="43" fontId="139" fillId="2" borderId="0" xfId="691" applyFont="1" applyFill="1" applyBorder="1" applyAlignment="1">
      <alignment horizontal="center"/>
    </xf>
    <xf numFmtId="43" fontId="139" fillId="2" borderId="19" xfId="691" applyFont="1" applyFill="1" applyBorder="1" applyAlignment="1">
      <alignment horizontal="center"/>
    </xf>
    <xf numFmtId="2" fontId="139" fillId="2" borderId="0" xfId="691" applyNumberFormat="1" applyFont="1" applyFill="1" applyBorder="1" applyAlignment="1">
      <alignment horizontal="center"/>
    </xf>
    <xf numFmtId="2" fontId="139" fillId="2" borderId="18" xfId="691" applyNumberFormat="1" applyFont="1" applyFill="1" applyBorder="1" applyAlignment="1">
      <alignment horizontal="center"/>
    </xf>
    <xf numFmtId="2" fontId="139" fillId="2" borderId="19" xfId="691" applyNumberFormat="1" applyFont="1" applyFill="1" applyBorder="1" applyAlignment="1">
      <alignment horizontal="center"/>
    </xf>
    <xf numFmtId="0" fontId="145" fillId="2" borderId="2" xfId="0" applyFont="1" applyFill="1" applyBorder="1" applyAlignment="1" applyProtection="1">
      <alignment horizontal="center" vertical="center"/>
      <protection locked="0"/>
    </xf>
    <xf numFmtId="2" fontId="139" fillId="2" borderId="0" xfId="692" applyNumberFormat="1" applyFont="1" applyFill="1" applyBorder="1" applyAlignment="1">
      <alignment horizontal="center"/>
    </xf>
    <xf numFmtId="0" fontId="145" fillId="2" borderId="0" xfId="0" applyFont="1" applyFill="1" applyAlignment="1" applyProtection="1">
      <alignment horizontal="center" vertical="center"/>
      <protection locked="0"/>
    </xf>
    <xf numFmtId="9" fontId="139" fillId="19" borderId="0" xfId="692" applyFont="1" applyFill="1" applyBorder="1" applyAlignment="1">
      <alignment horizontal="center"/>
    </xf>
    <xf numFmtId="9" fontId="139" fillId="19" borderId="19" xfId="692" applyFont="1" applyFill="1" applyBorder="1" applyAlignment="1">
      <alignment horizontal="center"/>
    </xf>
    <xf numFmtId="9" fontId="139" fillId="19" borderId="18" xfId="692" applyFont="1" applyFill="1" applyBorder="1" applyAlignment="1">
      <alignment horizontal="center"/>
    </xf>
    <xf numFmtId="9" fontId="139" fillId="19" borderId="0" xfId="692" applyFont="1" applyFill="1" applyAlignment="1">
      <alignment horizontal="center"/>
    </xf>
    <xf numFmtId="0" fontId="133" fillId="19" borderId="41" xfId="0" applyFont="1" applyFill="1" applyBorder="1"/>
    <xf numFmtId="0" fontId="148" fillId="0" borderId="0" xfId="0" applyFont="1" applyAlignment="1">
      <alignment vertical="center"/>
    </xf>
    <xf numFmtId="205" fontId="153" fillId="0" borderId="0" xfId="0" applyNumberFormat="1" applyFont="1" applyAlignment="1">
      <alignment horizontal="right" vertical="center"/>
    </xf>
    <xf numFmtId="205" fontId="153" fillId="0" borderId="18" xfId="0" applyNumberFormat="1" applyFont="1" applyBorder="1" applyAlignment="1">
      <alignment horizontal="right" vertical="center"/>
    </xf>
    <xf numFmtId="205" fontId="153" fillId="0" borderId="19" xfId="0" applyNumberFormat="1" applyFont="1" applyBorder="1" applyAlignment="1">
      <alignment horizontal="right" vertical="center"/>
    </xf>
    <xf numFmtId="2" fontId="139" fillId="0" borderId="0" xfId="0" applyNumberFormat="1" applyFont="1" applyAlignment="1">
      <alignment horizontal="right" vertical="center"/>
    </xf>
    <xf numFmtId="2" fontId="139" fillId="0" borderId="18" xfId="0" applyNumberFormat="1" applyFont="1" applyBorder="1" applyAlignment="1">
      <alignment horizontal="right" vertical="center"/>
    </xf>
    <xf numFmtId="2" fontId="139" fillId="0" borderId="19" xfId="0" applyNumberFormat="1" applyFont="1" applyBorder="1" applyAlignment="1">
      <alignment horizontal="right" vertical="center"/>
    </xf>
    <xf numFmtId="2" fontId="139" fillId="19" borderId="0" xfId="0" applyNumberFormat="1" applyFont="1" applyFill="1" applyAlignment="1">
      <alignment horizontal="right" vertical="center"/>
    </xf>
    <xf numFmtId="2" fontId="139" fillId="19" borderId="18" xfId="0" applyNumberFormat="1" applyFont="1" applyFill="1" applyBorder="1" applyAlignment="1">
      <alignment horizontal="right" vertical="center"/>
    </xf>
    <xf numFmtId="2" fontId="139" fillId="19" borderId="19" xfId="0" applyNumberFormat="1" applyFont="1" applyFill="1" applyBorder="1" applyAlignment="1">
      <alignment horizontal="right" vertical="center"/>
    </xf>
    <xf numFmtId="17" fontId="153" fillId="19" borderId="0" xfId="0" applyNumberFormat="1" applyFont="1" applyFill="1" applyAlignment="1">
      <alignment horizontal="left" vertical="center" indent="1"/>
    </xf>
    <xf numFmtId="165" fontId="145" fillId="2" borderId="0" xfId="0" applyNumberFormat="1" applyFont="1" applyFill="1" applyAlignment="1" applyProtection="1">
      <alignment horizontal="right" vertical="center" wrapText="1"/>
      <protection locked="0"/>
    </xf>
    <xf numFmtId="165" fontId="145" fillId="2" borderId="18" xfId="0" applyNumberFormat="1" applyFont="1" applyFill="1" applyBorder="1" applyAlignment="1" applyProtection="1">
      <alignment horizontal="right" vertical="center" wrapText="1"/>
      <protection locked="0"/>
    </xf>
    <xf numFmtId="0" fontId="139" fillId="2" borderId="0" xfId="0" applyFont="1" applyFill="1" applyAlignment="1">
      <alignment horizontal="right"/>
    </xf>
    <xf numFmtId="0" fontId="139" fillId="2" borderId="19" xfId="0" applyFont="1" applyFill="1" applyBorder="1" applyAlignment="1">
      <alignment horizontal="right"/>
    </xf>
    <xf numFmtId="0" fontId="139" fillId="2" borderId="18" xfId="0" applyFont="1" applyFill="1" applyBorder="1" applyAlignment="1">
      <alignment horizontal="right"/>
    </xf>
    <xf numFmtId="0" fontId="145" fillId="2" borderId="0" xfId="0" applyFont="1" applyFill="1" applyAlignment="1">
      <alignment horizontal="left" vertical="center" wrapText="1" indent="2"/>
    </xf>
    <xf numFmtId="4" fontId="139" fillId="2" borderId="0" xfId="0" applyNumberFormat="1" applyFont="1" applyFill="1" applyAlignment="1">
      <alignment horizontal="right"/>
    </xf>
    <xf numFmtId="4" fontId="139" fillId="2" borderId="19" xfId="0" applyNumberFormat="1" applyFont="1" applyFill="1" applyBorder="1" applyAlignment="1">
      <alignment horizontal="right"/>
    </xf>
    <xf numFmtId="4" fontId="139" fillId="2" borderId="18" xfId="0" applyNumberFormat="1" applyFont="1" applyFill="1" applyBorder="1" applyAlignment="1">
      <alignment horizontal="right"/>
    </xf>
    <xf numFmtId="4" fontId="145" fillId="2" borderId="0" xfId="0" applyNumberFormat="1" applyFont="1" applyFill="1" applyAlignment="1">
      <alignment horizontal="right"/>
    </xf>
    <xf numFmtId="49" fontId="145" fillId="2" borderId="0" xfId="0" applyNumberFormat="1" applyFont="1" applyFill="1" applyAlignment="1">
      <alignment horizontal="left" vertical="center" wrapText="1" indent="2"/>
    </xf>
    <xf numFmtId="2" fontId="139" fillId="2" borderId="0" xfId="0" applyNumberFormat="1" applyFont="1" applyFill="1" applyAlignment="1">
      <alignment horizontal="right"/>
    </xf>
    <xf numFmtId="2" fontId="139" fillId="2" borderId="19" xfId="0" applyNumberFormat="1" applyFont="1" applyFill="1" applyBorder="1" applyAlignment="1">
      <alignment horizontal="right"/>
    </xf>
    <xf numFmtId="3" fontId="139" fillId="2" borderId="0" xfId="0" applyNumberFormat="1" applyFont="1" applyFill="1" applyAlignment="1">
      <alignment horizontal="right"/>
    </xf>
    <xf numFmtId="0" fontId="142" fillId="2" borderId="0" xfId="0" applyFont="1" applyFill="1" applyAlignment="1" applyProtection="1">
      <alignment horizontal="right" vertical="center"/>
      <protection locked="0"/>
    </xf>
    <xf numFmtId="165" fontId="145" fillId="2" borderId="0" xfId="0" applyNumberFormat="1" applyFont="1" applyFill="1" applyAlignment="1" applyProtection="1">
      <alignment horizontal="right" wrapText="1"/>
      <protection locked="0"/>
    </xf>
    <xf numFmtId="165" fontId="139" fillId="2" borderId="0" xfId="0" applyNumberFormat="1" applyFont="1" applyFill="1" applyAlignment="1">
      <alignment horizontal="right"/>
    </xf>
    <xf numFmtId="165" fontId="139" fillId="2" borderId="19" xfId="0" applyNumberFormat="1" applyFont="1" applyFill="1" applyBorder="1" applyAlignment="1">
      <alignment horizontal="right"/>
    </xf>
    <xf numFmtId="165" fontId="139" fillId="2" borderId="18" xfId="0" applyNumberFormat="1" applyFont="1" applyFill="1" applyBorder="1" applyAlignment="1">
      <alignment horizontal="right"/>
    </xf>
    <xf numFmtId="165" fontId="145" fillId="2" borderId="0" xfId="0" applyNumberFormat="1" applyFont="1" applyFill="1" applyAlignment="1" applyProtection="1">
      <alignment horizontal="right"/>
      <protection locked="0"/>
    </xf>
    <xf numFmtId="165" fontId="162" fillId="2" borderId="0" xfId="0" applyNumberFormat="1" applyFont="1" applyFill="1" applyAlignment="1">
      <alignment horizontal="right"/>
    </xf>
    <xf numFmtId="0" fontId="164" fillId="2" borderId="0" xfId="0" applyFont="1" applyFill="1" applyAlignment="1" applyProtection="1">
      <alignment horizontal="left" vertical="center"/>
      <protection locked="0"/>
    </xf>
    <xf numFmtId="0" fontId="165" fillId="0" borderId="1" xfId="0" applyFont="1" applyBorder="1" applyAlignment="1">
      <alignment horizontal="left" vertical="center"/>
    </xf>
    <xf numFmtId="0" fontId="165" fillId="0" borderId="14" xfId="0" applyFont="1" applyBorder="1" applyAlignment="1">
      <alignment horizontal="left" vertical="center"/>
    </xf>
    <xf numFmtId="0" fontId="166" fillId="19" borderId="0" xfId="0" applyFont="1" applyFill="1" applyAlignment="1">
      <alignment horizontal="left" vertical="center"/>
    </xf>
    <xf numFmtId="0" fontId="140" fillId="2" borderId="0" xfId="0" applyFont="1" applyFill="1"/>
    <xf numFmtId="0" fontId="140" fillId="2" borderId="19" xfId="0" applyFont="1" applyFill="1" applyBorder="1"/>
    <xf numFmtId="165" fontId="140" fillId="2" borderId="0" xfId="0" applyNumberFormat="1" applyFont="1" applyFill="1" applyAlignment="1">
      <alignment horizontal="center" vertical="center"/>
    </xf>
    <xf numFmtId="165" fontId="140" fillId="2" borderId="19" xfId="0" applyNumberFormat="1" applyFont="1" applyFill="1" applyBorder="1" applyAlignment="1">
      <alignment horizontal="center" vertical="center"/>
    </xf>
    <xf numFmtId="0" fontId="95" fillId="19" borderId="0" xfId="0" applyFont="1" applyFill="1" applyAlignment="1">
      <alignment horizontal="center"/>
    </xf>
    <xf numFmtId="0" fontId="94" fillId="19" borderId="0" xfId="0" applyFont="1" applyFill="1" applyAlignment="1">
      <alignment horizontal="left" indent="1"/>
    </xf>
    <xf numFmtId="0" fontId="142" fillId="2" borderId="2" xfId="0" applyFont="1" applyFill="1" applyBorder="1" applyAlignment="1" applyProtection="1">
      <alignment horizontal="center" vertical="center"/>
      <protection locked="0"/>
    </xf>
    <xf numFmtId="9" fontId="139" fillId="2" borderId="0" xfId="692" applyFont="1" applyFill="1" applyBorder="1" applyAlignment="1">
      <alignment horizontal="center"/>
    </xf>
    <xf numFmtId="9" fontId="139" fillId="2" borderId="19" xfId="692" applyFont="1" applyFill="1" applyBorder="1" applyAlignment="1">
      <alignment horizontal="center"/>
    </xf>
    <xf numFmtId="9" fontId="139" fillId="2" borderId="18" xfId="692" applyFont="1" applyFill="1" applyBorder="1" applyAlignment="1">
      <alignment horizontal="center"/>
    </xf>
    <xf numFmtId="9" fontId="139" fillId="2" borderId="0" xfId="692" applyFont="1" applyFill="1" applyAlignment="1">
      <alignment horizontal="center"/>
    </xf>
    <xf numFmtId="0" fontId="139" fillId="2" borderId="18" xfId="0" applyFont="1" applyFill="1" applyBorder="1" applyAlignment="1">
      <alignment horizontal="left" indent="1"/>
    </xf>
    <xf numFmtId="0" fontId="161" fillId="2" borderId="0" xfId="0" applyFont="1" applyFill="1" applyAlignment="1" applyProtection="1">
      <alignment horizontal="left" vertical="center"/>
      <protection locked="0"/>
    </xf>
    <xf numFmtId="165" fontId="145" fillId="2" borderId="19" xfId="0" applyNumberFormat="1" applyFont="1" applyFill="1" applyBorder="1" applyAlignment="1" applyProtection="1">
      <alignment horizontal="right" wrapText="1"/>
      <protection locked="0"/>
    </xf>
    <xf numFmtId="0" fontId="145" fillId="2" borderId="18" xfId="0" applyFont="1" applyFill="1" applyBorder="1" applyAlignment="1" applyProtection="1">
      <alignment horizontal="center" vertical="top"/>
      <protection locked="0"/>
    </xf>
    <xf numFmtId="0" fontId="160" fillId="2" borderId="0" xfId="0" applyFont="1" applyFill="1" applyAlignment="1">
      <alignment horizontal="left" indent="1"/>
    </xf>
    <xf numFmtId="17" fontId="139" fillId="0" borderId="2" xfId="0" applyNumberFormat="1" applyFont="1" applyBorder="1" applyAlignment="1">
      <alignment horizontal="center" vertical="center"/>
    </xf>
    <xf numFmtId="17" fontId="139" fillId="19" borderId="2" xfId="0" applyNumberFormat="1" applyFont="1" applyFill="1" applyBorder="1" applyAlignment="1">
      <alignment horizontal="center" vertical="center"/>
    </xf>
    <xf numFmtId="165" fontId="139" fillId="19" borderId="19" xfId="0" applyNumberFormat="1" applyFont="1" applyFill="1" applyBorder="1" applyAlignment="1">
      <alignment horizontal="left" indent="2"/>
    </xf>
    <xf numFmtId="0" fontId="139" fillId="19" borderId="0" xfId="0" applyFont="1" applyFill="1" applyBorder="1" applyAlignment="1">
      <alignment horizontal="center"/>
    </xf>
    <xf numFmtId="0" fontId="141" fillId="19" borderId="0" xfId="0" applyFont="1" applyFill="1" applyAlignment="1" applyProtection="1">
      <alignment horizontal="left" vertical="center"/>
      <protection locked="0"/>
    </xf>
    <xf numFmtId="0" fontId="142" fillId="2" borderId="0" xfId="8" applyFont="1" applyFill="1" applyAlignment="1">
      <alignment vertical="center"/>
    </xf>
    <xf numFmtId="0" fontId="98" fillId="2" borderId="0" xfId="0" applyFont="1" applyFill="1" applyAlignment="1" applyProtection="1">
      <alignment horizontal="left" vertical="center"/>
      <protection locked="0"/>
    </xf>
    <xf numFmtId="0" fontId="92" fillId="2" borderId="0" xfId="0" applyFont="1" applyFill="1" applyAlignment="1">
      <alignment horizontal="left" vertical="center"/>
    </xf>
    <xf numFmtId="0" fontId="93" fillId="2" borderId="0" xfId="0" applyFont="1" applyFill="1" applyAlignment="1" applyProtection="1">
      <alignment horizontal="left" vertical="center"/>
      <protection locked="0"/>
    </xf>
    <xf numFmtId="165" fontId="94" fillId="0" borderId="19" xfId="0" applyNumberFormat="1" applyFont="1" applyBorder="1"/>
    <xf numFmtId="165" fontId="94" fillId="0" borderId="19" xfId="0" applyNumberFormat="1" applyFont="1" applyBorder="1" applyAlignment="1">
      <alignment horizontal="center"/>
    </xf>
    <xf numFmtId="208" fontId="145" fillId="19" borderId="0" xfId="691" applyNumberFormat="1" applyFont="1" applyFill="1" applyBorder="1" applyAlignment="1" applyProtection="1">
      <alignment wrapText="1"/>
      <protection locked="0"/>
    </xf>
    <xf numFmtId="208" fontId="139" fillId="19" borderId="0" xfId="691" applyNumberFormat="1" applyFont="1" applyFill="1" applyAlignment="1"/>
    <xf numFmtId="165" fontId="94" fillId="0" borderId="2" xfId="0" applyNumberFormat="1" applyFont="1" applyBorder="1"/>
    <xf numFmtId="165" fontId="94" fillId="0" borderId="2" xfId="0" applyNumberFormat="1" applyFont="1" applyBorder="1" applyAlignment="1">
      <alignment horizontal="center"/>
    </xf>
    <xf numFmtId="0" fontId="145" fillId="2" borderId="19" xfId="0" applyFont="1" applyFill="1" applyBorder="1" applyAlignment="1" applyProtection="1">
      <alignment horizontal="center" wrapText="1"/>
      <protection locked="0"/>
    </xf>
    <xf numFmtId="0" fontId="93" fillId="2" borderId="2" xfId="0" applyFont="1" applyFill="1" applyBorder="1" applyAlignment="1" applyProtection="1">
      <alignment horizontal="right" vertical="center"/>
      <protection locked="0"/>
    </xf>
    <xf numFmtId="0" fontId="93" fillId="2" borderId="2" xfId="0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/>
    <xf numFmtId="2" fontId="139" fillId="0" borderId="19" xfId="0" applyNumberFormat="1" applyFont="1" applyBorder="1"/>
    <xf numFmtId="2" fontId="139" fillId="0" borderId="0" xfId="0" applyNumberFormat="1" applyFont="1" applyAlignment="1">
      <alignment horizontal="center"/>
    </xf>
    <xf numFmtId="2" fontId="139" fillId="0" borderId="19" xfId="0" applyNumberFormat="1" applyFont="1" applyBorder="1" applyAlignment="1">
      <alignment horizontal="center"/>
    </xf>
    <xf numFmtId="2" fontId="145" fillId="0" borderId="0" xfId="0" applyNumberFormat="1" applyFont="1" applyAlignment="1" applyProtection="1">
      <alignment horizontal="right" vertical="center"/>
      <protection locked="0"/>
    </xf>
    <xf numFmtId="2" fontId="145" fillId="0" borderId="19" xfId="0" applyNumberFormat="1" applyFont="1" applyBorder="1" applyAlignment="1" applyProtection="1">
      <alignment horizontal="right" vertical="center"/>
      <protection locked="0"/>
    </xf>
    <xf numFmtId="2" fontId="145" fillId="0" borderId="19" xfId="0" applyNumberFormat="1" applyFont="1" applyBorder="1" applyAlignment="1" applyProtection="1">
      <alignment horizontal="center" vertical="center"/>
      <protection locked="0"/>
    </xf>
    <xf numFmtId="0" fontId="148" fillId="0" borderId="0" xfId="0" applyFont="1" applyAlignment="1">
      <alignment horizontal="left" vertical="center"/>
    </xf>
    <xf numFmtId="0" fontId="143" fillId="0" borderId="0" xfId="0" applyFont="1" applyAlignment="1">
      <alignment horizontal="left" vertical="center"/>
    </xf>
    <xf numFmtId="0" fontId="143" fillId="0" borderId="11" xfId="0" applyFont="1" applyBorder="1" applyAlignment="1">
      <alignment horizontal="left" vertical="center"/>
    </xf>
    <xf numFmtId="0" fontId="142" fillId="0" borderId="1" xfId="0" applyFont="1" applyBorder="1" applyAlignment="1">
      <alignment horizontal="center"/>
    </xf>
    <xf numFmtId="0" fontId="142" fillId="0" borderId="0" xfId="0" applyFont="1" applyAlignment="1">
      <alignment horizontal="center"/>
    </xf>
    <xf numFmtId="0" fontId="149" fillId="0" borderId="0" xfId="0" applyFont="1" applyAlignment="1">
      <alignment horizontal="left" vertical="center"/>
    </xf>
    <xf numFmtId="0" fontId="150" fillId="0" borderId="0" xfId="0" applyFont="1" applyAlignment="1">
      <alignment horizontal="left" vertical="center"/>
    </xf>
    <xf numFmtId="0" fontId="142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48" fillId="0" borderId="11" xfId="0" applyFont="1" applyBorder="1" applyAlignment="1">
      <alignment horizontal="left" vertical="center"/>
    </xf>
    <xf numFmtId="0" fontId="140" fillId="0" borderId="1" xfId="0" applyFont="1" applyBorder="1" applyAlignment="1">
      <alignment horizontal="center"/>
    </xf>
    <xf numFmtId="0" fontId="142" fillId="0" borderId="35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/>
    </xf>
    <xf numFmtId="0" fontId="142" fillId="0" borderId="35" xfId="0" applyFont="1" applyBorder="1" applyAlignment="1">
      <alignment horizontal="center"/>
    </xf>
    <xf numFmtId="0" fontId="142" fillId="0" borderId="14" xfId="0" applyFont="1" applyBorder="1" applyAlignment="1">
      <alignment horizontal="center"/>
    </xf>
    <xf numFmtId="0" fontId="142" fillId="0" borderId="14" xfId="0" applyFont="1" applyBorder="1" applyAlignment="1">
      <alignment horizontal="center" vertical="center"/>
    </xf>
  </cellXfs>
  <cellStyles count="787">
    <cellStyle name="1 indent" xfId="15"/>
    <cellStyle name="1 indent 2" xfId="718"/>
    <cellStyle name="2 indents" xfId="16"/>
    <cellStyle name="2 indents 2" xfId="719"/>
    <cellStyle name="20% - Ênfase1" xfId="720"/>
    <cellStyle name="20% - Ênfase2" xfId="721"/>
    <cellStyle name="20% - Ênfase3" xfId="722"/>
    <cellStyle name="20% - Ênfase4" xfId="723"/>
    <cellStyle name="20% - Ênfase5" xfId="724"/>
    <cellStyle name="20% - Ênfase6" xfId="725"/>
    <cellStyle name="3 indents" xfId="17"/>
    <cellStyle name="3 indents 2" xfId="726"/>
    <cellStyle name="4 indents" xfId="18"/>
    <cellStyle name="4 indents 2" xfId="727"/>
    <cellStyle name="40% - Ênfase1" xfId="728"/>
    <cellStyle name="40% - Ênfase2" xfId="729"/>
    <cellStyle name="40% - Ênfase3" xfId="730"/>
    <cellStyle name="40% - Ênfase4" xfId="731"/>
    <cellStyle name="40% - Ênfase5" xfId="732"/>
    <cellStyle name="40% - Ênfase6" xfId="733"/>
    <cellStyle name="5 indents" xfId="19"/>
    <cellStyle name="60% - Ênfase1" xfId="734"/>
    <cellStyle name="60% - Ênfase2" xfId="735"/>
    <cellStyle name="60% - Ênfase3" xfId="736"/>
    <cellStyle name="60% - Ênfase4" xfId="737"/>
    <cellStyle name="60% - Ênfase5" xfId="738"/>
    <cellStyle name="60% - Ênfase6" xfId="739"/>
    <cellStyle name="Array" xfId="20"/>
    <cellStyle name="Array Enter" xfId="21"/>
    <cellStyle name="Bom" xfId="740"/>
    <cellStyle name="Cabe‡alho 1" xfId="22"/>
    <cellStyle name="Cabe‡alho 2" xfId="23"/>
    <cellStyle name="Cabecera 1" xfId="24"/>
    <cellStyle name="Cabecera 2" xfId="25"/>
    <cellStyle name="Cálculo 2" xfId="741"/>
    <cellStyle name="Célula de Verificação" xfId="742"/>
    <cellStyle name="Célula Vinculada" xfId="743"/>
    <cellStyle name="Clive" xfId="26"/>
    <cellStyle name="Clive 2" xfId="27"/>
    <cellStyle name="Clive 2 2" xfId="28"/>
    <cellStyle name="Clive 2 2 2" xfId="29"/>
    <cellStyle name="Clive 2 3" xfId="30"/>
    <cellStyle name="Clive 3" xfId="31"/>
    <cellStyle name="Clive 3 2" xfId="32"/>
    <cellStyle name="Clive 3 2 2" xfId="33"/>
    <cellStyle name="Clive 3 3" xfId="34"/>
    <cellStyle name="Clive 4" xfId="35"/>
    <cellStyle name="Clive 4 2" xfId="36"/>
    <cellStyle name="Clive 4 2 2" xfId="37"/>
    <cellStyle name="Clive 4 3" xfId="38"/>
    <cellStyle name="Clive 5" xfId="39"/>
    <cellStyle name="Clive 5 2" xfId="40"/>
    <cellStyle name="Clive 5 2 2" xfId="41"/>
    <cellStyle name="Clive 5 3" xfId="42"/>
    <cellStyle name="Clive 6" xfId="43"/>
    <cellStyle name="Clive 6 2" xfId="44"/>
    <cellStyle name="Clive 7" xfId="45"/>
    <cellStyle name="Clive 7 2" xfId="46"/>
    <cellStyle name="clsAltData" xfId="47"/>
    <cellStyle name="clsAltData 2" xfId="744"/>
    <cellStyle name="clsAltMRVData" xfId="48"/>
    <cellStyle name="clsAltMRVData 2" xfId="745"/>
    <cellStyle name="clsBlank" xfId="49"/>
    <cellStyle name="clsBlank 2" xfId="50"/>
    <cellStyle name="clsBlank 2 2" xfId="51"/>
    <cellStyle name="clsBlank 2 2 2" xfId="52"/>
    <cellStyle name="clsBlank 2 3" xfId="53"/>
    <cellStyle name="clsBlank 3" xfId="54"/>
    <cellStyle name="clsBlank 3 2" xfId="55"/>
    <cellStyle name="clsBlank 3 2 2" xfId="56"/>
    <cellStyle name="clsBlank 3 3" xfId="57"/>
    <cellStyle name="clsBlank 4" xfId="58"/>
    <cellStyle name="clsBlank 4 2" xfId="59"/>
    <cellStyle name="clsBlank 4 2 2" xfId="60"/>
    <cellStyle name="clsBlank 4 3" xfId="61"/>
    <cellStyle name="clsBlank 5" xfId="62"/>
    <cellStyle name="clsBlank 5 2" xfId="63"/>
    <cellStyle name="clsBlank 5 2 2" xfId="64"/>
    <cellStyle name="clsBlank 5 3" xfId="65"/>
    <cellStyle name="clsBlank 6" xfId="66"/>
    <cellStyle name="clsBlank 6 2" xfId="67"/>
    <cellStyle name="clsBlank 7" xfId="68"/>
    <cellStyle name="clsBlank 7 2" xfId="69"/>
    <cellStyle name="clsColumnHeader" xfId="70"/>
    <cellStyle name="clsColumnHeader 2" xfId="746"/>
    <cellStyle name="clsData" xfId="71"/>
    <cellStyle name="clsData 2" xfId="747"/>
    <cellStyle name="clsDefault" xfId="72"/>
    <cellStyle name="clsDefault 2" xfId="73"/>
    <cellStyle name="clsDefault 2 2" xfId="74"/>
    <cellStyle name="clsDefault 2 2 2" xfId="75"/>
    <cellStyle name="clsDefault 2 3" xfId="76"/>
    <cellStyle name="clsDefault 3" xfId="77"/>
    <cellStyle name="clsDefault 3 2" xfId="78"/>
    <cellStyle name="clsDefault 3 2 2" xfId="79"/>
    <cellStyle name="clsDefault 3 3" xfId="80"/>
    <cellStyle name="clsDefault 4" xfId="81"/>
    <cellStyle name="clsDefault 4 2" xfId="82"/>
    <cellStyle name="clsDefault 4 2 2" xfId="83"/>
    <cellStyle name="clsDefault 4 3" xfId="84"/>
    <cellStyle name="clsDefault 5" xfId="85"/>
    <cellStyle name="clsDefault 5 2" xfId="86"/>
    <cellStyle name="clsDefault 5 2 2" xfId="87"/>
    <cellStyle name="clsDefault 5 3" xfId="88"/>
    <cellStyle name="clsDefault 6" xfId="89"/>
    <cellStyle name="clsDefault 6 2" xfId="90"/>
    <cellStyle name="clsDefault 7" xfId="91"/>
    <cellStyle name="clsDefault 7 2" xfId="92"/>
    <cellStyle name="clsFooter" xfId="93"/>
    <cellStyle name="clsIndexTableData" xfId="94"/>
    <cellStyle name="clsIndexTableHdr" xfId="95"/>
    <cellStyle name="clsIndexTableTitle" xfId="96"/>
    <cellStyle name="clsMRVData" xfId="97"/>
    <cellStyle name="clsMRVData 2" xfId="748"/>
    <cellStyle name="clsReportFooter" xfId="98"/>
    <cellStyle name="clsReportHeader" xfId="99"/>
    <cellStyle name="clsRowHeader" xfId="100"/>
    <cellStyle name="clsRowHeader 2" xfId="749"/>
    <cellStyle name="clsScale" xfId="101"/>
    <cellStyle name="clsSection" xfId="102"/>
    <cellStyle name="clsSection 2" xfId="750"/>
    <cellStyle name="Comma 2" xfId="103"/>
    <cellStyle name="Comma 2 2" xfId="104"/>
    <cellStyle name="Comma 3" xfId="105"/>
    <cellStyle name="Comma 3 2" xfId="682"/>
    <cellStyle name="Comma 4" xfId="106"/>
    <cellStyle name="Comma 4 2" xfId="683"/>
    <cellStyle name="Comma 5" xfId="107"/>
    <cellStyle name="Comma 6 2" xfId="108"/>
    <cellStyle name="Comma 6 2 2" xfId="109"/>
    <cellStyle name="Comma 7" xfId="110"/>
    <cellStyle name="Comma 7 2" xfId="111"/>
    <cellStyle name="Comma 8" xfId="112"/>
    <cellStyle name="Comma 8 2" xfId="113"/>
    <cellStyle name="Comma_Stock Data" xfId="114"/>
    <cellStyle name="Comma0" xfId="115"/>
    <cellStyle name="Comma0 2" xfId="116"/>
    <cellStyle name="Comma0 2 2" xfId="117"/>
    <cellStyle name="Comma0 2 2 2" xfId="118"/>
    <cellStyle name="Comma0 2 3" xfId="119"/>
    <cellStyle name="Comma0 3" xfId="120"/>
    <cellStyle name="Comma0 3 2" xfId="121"/>
    <cellStyle name="Comma0 3 2 2" xfId="122"/>
    <cellStyle name="Comma0 3 3" xfId="123"/>
    <cellStyle name="Comma0 4" xfId="124"/>
    <cellStyle name="Comma0 4 2" xfId="125"/>
    <cellStyle name="Comma0 4 2 2" xfId="126"/>
    <cellStyle name="Comma0 4 3" xfId="127"/>
    <cellStyle name="Comma0 5" xfId="128"/>
    <cellStyle name="Comma0 5 2" xfId="129"/>
    <cellStyle name="Comma0 5 2 2" xfId="130"/>
    <cellStyle name="Comma0 5 3" xfId="131"/>
    <cellStyle name="Comma0 6" xfId="132"/>
    <cellStyle name="Comma0 6 2" xfId="133"/>
    <cellStyle name="Comma0 7" xfId="134"/>
    <cellStyle name="Comma0 7 2" xfId="135"/>
    <cellStyle name="Currency0" xfId="136"/>
    <cellStyle name="Currency0 2" xfId="137"/>
    <cellStyle name="Currency0 2 2" xfId="138"/>
    <cellStyle name="Currency0 2 2 2" xfId="139"/>
    <cellStyle name="Currency0 2 3" xfId="140"/>
    <cellStyle name="Currency0 3" xfId="141"/>
    <cellStyle name="Currency0 3 2" xfId="142"/>
    <cellStyle name="Currency0 3 2 2" xfId="143"/>
    <cellStyle name="Currency0 3 3" xfId="144"/>
    <cellStyle name="Currency0 4" xfId="145"/>
    <cellStyle name="Currency0 4 2" xfId="146"/>
    <cellStyle name="Currency0 4 2 2" xfId="147"/>
    <cellStyle name="Currency0 4 3" xfId="148"/>
    <cellStyle name="Currency0 5" xfId="149"/>
    <cellStyle name="Currency0 5 2" xfId="150"/>
    <cellStyle name="Currency0 5 2 2" xfId="151"/>
    <cellStyle name="Currency0 5 3" xfId="152"/>
    <cellStyle name="Currency0 6" xfId="153"/>
    <cellStyle name="Currency0 6 2" xfId="154"/>
    <cellStyle name="Currency0 7" xfId="155"/>
    <cellStyle name="Currency0 7 2" xfId="156"/>
    <cellStyle name="Data" xfId="157"/>
    <cellStyle name="Date" xfId="158"/>
    <cellStyle name="Date 2" xfId="159"/>
    <cellStyle name="Date 3" xfId="160"/>
    <cellStyle name="Date 4" xfId="161"/>
    <cellStyle name="Date 5" xfId="162"/>
    <cellStyle name="Date 6" xfId="163"/>
    <cellStyle name="Date 7" xfId="751"/>
    <cellStyle name="diskette" xfId="164"/>
    <cellStyle name="Emphasis 1" xfId="165"/>
    <cellStyle name="Emphasis 2" xfId="166"/>
    <cellStyle name="Emphasis 3" xfId="167"/>
    <cellStyle name="Ênfase1" xfId="752"/>
    <cellStyle name="Ênfase2" xfId="753"/>
    <cellStyle name="Ênfase3" xfId="754"/>
    <cellStyle name="Ênfase4" xfId="755"/>
    <cellStyle name="Ênfase5" xfId="756"/>
    <cellStyle name="Ênfase6" xfId="757"/>
    <cellStyle name="Entrada 2" xfId="758"/>
    <cellStyle name="Euro" xfId="1"/>
    <cellStyle name="Euro 2" xfId="168"/>
    <cellStyle name="Euro 3" xfId="694"/>
    <cellStyle name="Excel.Chart" xfId="169"/>
    <cellStyle name="F2" xfId="170"/>
    <cellStyle name="F2 2" xfId="171"/>
    <cellStyle name="F3" xfId="172"/>
    <cellStyle name="F3 2" xfId="173"/>
    <cellStyle name="F4" xfId="174"/>
    <cellStyle name="F4 2" xfId="175"/>
    <cellStyle name="F5" xfId="176"/>
    <cellStyle name="F5 2" xfId="177"/>
    <cellStyle name="F6" xfId="178"/>
    <cellStyle name="F6 2" xfId="179"/>
    <cellStyle name="F7" xfId="180"/>
    <cellStyle name="F7 2" xfId="181"/>
    <cellStyle name="F8" xfId="182"/>
    <cellStyle name="F8 2" xfId="183"/>
    <cellStyle name="facha" xfId="184"/>
    <cellStyle name="Fecha" xfId="185"/>
    <cellStyle name="Fijo" xfId="186"/>
    <cellStyle name="Fixed" xfId="187"/>
    <cellStyle name="Fixed 2" xfId="188"/>
    <cellStyle name="Fixed 2 2" xfId="189"/>
    <cellStyle name="Fixed 2 2 2" xfId="190"/>
    <cellStyle name="Fixed 2 3" xfId="191"/>
    <cellStyle name="Fixed 3" xfId="192"/>
    <cellStyle name="Fixed 3 2" xfId="193"/>
    <cellStyle name="Fixed 3 2 2" xfId="194"/>
    <cellStyle name="Fixed 3 3" xfId="195"/>
    <cellStyle name="Fixed 4" xfId="196"/>
    <cellStyle name="Fixed 4 2" xfId="197"/>
    <cellStyle name="Fixed 4 2 2" xfId="198"/>
    <cellStyle name="Fixed 4 3" xfId="199"/>
    <cellStyle name="Fixed 5" xfId="200"/>
    <cellStyle name="Fixed 5 2" xfId="201"/>
    <cellStyle name="Fixed 5 2 2" xfId="202"/>
    <cellStyle name="Fixed 5 3" xfId="203"/>
    <cellStyle name="Fixed 6" xfId="204"/>
    <cellStyle name="Fixed 6 2" xfId="205"/>
    <cellStyle name="Fixed 7" xfId="206"/>
    <cellStyle name="Fixed 7 2" xfId="207"/>
    <cellStyle name="Fixed 8" xfId="759"/>
    <cellStyle name="Fixo" xfId="208"/>
    <cellStyle name="Grey" xfId="209"/>
    <cellStyle name="Heading1" xfId="210"/>
    <cellStyle name="HEADING1 2" xfId="760"/>
    <cellStyle name="Heading2" xfId="211"/>
    <cellStyle name="HEADING2 2" xfId="761"/>
    <cellStyle name="Hiperligação" xfId="11" builtinId="8"/>
    <cellStyle name="Hipervínculo" xfId="212"/>
    <cellStyle name="Hipervínculo 2" xfId="762"/>
    <cellStyle name="Hipervínculo visitado" xfId="213"/>
    <cellStyle name="Hipervínculo visitado 2" xfId="763"/>
    <cellStyle name="Hipervínculo_10-01-03 2003 2003 NUEVOS RON -NUEVOS INTERESES" xfId="214"/>
    <cellStyle name="Hyperlink seguido_NFGC_SPE_1995_2003" xfId="215"/>
    <cellStyle name="Hyperlink_ZMB -Templates V2-080804" xfId="216"/>
    <cellStyle name="imf-one decimal" xfId="217"/>
    <cellStyle name="imf-one decimal 2" xfId="764"/>
    <cellStyle name="imf-zero decimal" xfId="218"/>
    <cellStyle name="imf-zero decimal 2" xfId="765"/>
    <cellStyle name="Input [yellow]" xfId="219"/>
    <cellStyle name="jo[" xfId="220"/>
    <cellStyle name="jo[ 2" xfId="221"/>
    <cellStyle name="jo[ 2 2" xfId="222"/>
    <cellStyle name="jo[ 2 2 2" xfId="223"/>
    <cellStyle name="jo[ 2 3" xfId="224"/>
    <cellStyle name="jo[ 3" xfId="225"/>
    <cellStyle name="jo[ 3 2" xfId="226"/>
    <cellStyle name="jo[ 3 2 2" xfId="227"/>
    <cellStyle name="jo[ 3 3" xfId="228"/>
    <cellStyle name="jo[ 4" xfId="229"/>
    <cellStyle name="jo[ 4 2" xfId="230"/>
    <cellStyle name="jo[ 4 2 2" xfId="231"/>
    <cellStyle name="jo[ 4 3" xfId="232"/>
    <cellStyle name="jo[ 5" xfId="233"/>
    <cellStyle name="jo[ 5 2" xfId="234"/>
    <cellStyle name="jo[ 5 2 2" xfId="235"/>
    <cellStyle name="jo[ 5 3" xfId="236"/>
    <cellStyle name="jo[ 6" xfId="237"/>
    <cellStyle name="jo[ 6 2" xfId="238"/>
    <cellStyle name="jo[ 7" xfId="239"/>
    <cellStyle name="jo[ 7 2" xfId="240"/>
    <cellStyle name="MacroCode" xfId="241"/>
    <cellStyle name="Mheading1" xfId="242"/>
    <cellStyle name="Mheading1 2" xfId="243"/>
    <cellStyle name="Mheading1 3" xfId="244"/>
    <cellStyle name="Mheading1 4" xfId="245"/>
    <cellStyle name="Mheading1 5" xfId="246"/>
    <cellStyle name="Mheading1 6" xfId="247"/>
    <cellStyle name="Mheading2" xfId="248"/>
    <cellStyle name="Millares [0]_11.1.3. bis" xfId="249"/>
    <cellStyle name="Millares_11.1.3. bis" xfId="250"/>
    <cellStyle name="Milliers [0]_Encours - Apr rééch" xfId="251"/>
    <cellStyle name="Milliers_12.06.02 MATRIX OF HIPC DEBT RELIEF SCHEDULE UPDATED" xfId="252"/>
    <cellStyle name="Moeda 2" xfId="253"/>
    <cellStyle name="Moeda 3" xfId="684"/>
    <cellStyle name="Moeda0" xfId="254"/>
    <cellStyle name="Moneda [0]_11.1.3. bis" xfId="255"/>
    <cellStyle name="Moneda_11.1.3. bis" xfId="256"/>
    <cellStyle name="Monétaire [0]_Encours - Apr rééch" xfId="257"/>
    <cellStyle name="Monétaire_Encours - Apr rééch" xfId="258"/>
    <cellStyle name="Monetario" xfId="259"/>
    <cellStyle name="Monetario0" xfId="260"/>
    <cellStyle name="Neutra" xfId="766"/>
    <cellStyle name="Non défini" xfId="261"/>
    <cellStyle name="Normal" xfId="0" builtinId="0"/>
    <cellStyle name="Normal - Style1" xfId="262"/>
    <cellStyle name="Normal - Style1 2" xfId="767"/>
    <cellStyle name="Normal - Style2" xfId="263"/>
    <cellStyle name="Normal - Style3" xfId="264"/>
    <cellStyle name="Normal - Style4" xfId="265"/>
    <cellStyle name="Normal 10" xfId="266"/>
    <cellStyle name="Normal 10 10" xfId="267"/>
    <cellStyle name="Normal 10 2" xfId="268"/>
    <cellStyle name="Normal 10 3" xfId="269"/>
    <cellStyle name="Normal 10 4" xfId="270"/>
    <cellStyle name="Normal 10 4 2" xfId="271"/>
    <cellStyle name="Normal 10 5" xfId="272"/>
    <cellStyle name="Normal 10 5 2" xfId="273"/>
    <cellStyle name="Normal 10 6" xfId="274"/>
    <cellStyle name="Normal 10 6 2" xfId="275"/>
    <cellStyle name="Normal 10 7" xfId="276"/>
    <cellStyle name="Normal 10 7 2" xfId="277"/>
    <cellStyle name="Normal 10 8" xfId="278"/>
    <cellStyle name="Normal 10 8 2" xfId="279"/>
    <cellStyle name="Normal 10 9" xfId="280"/>
    <cellStyle name="Normal 10 9 2" xfId="281"/>
    <cellStyle name="Normal 11" xfId="282"/>
    <cellStyle name="Normal 12" xfId="283"/>
    <cellStyle name="Normal 12 2" xfId="284"/>
    <cellStyle name="Normal 12 2 2" xfId="695"/>
    <cellStyle name="Normal 12 3" xfId="285"/>
    <cellStyle name="Normal 12 3 2" xfId="696"/>
    <cellStyle name="Normal 12 4" xfId="286"/>
    <cellStyle name="Normal 12 4 2" xfId="287"/>
    <cellStyle name="Normal 12 5" xfId="288"/>
    <cellStyle name="Normal 12 5 2" xfId="289"/>
    <cellStyle name="Normal 12 6" xfId="290"/>
    <cellStyle name="Normal 12 6 2" xfId="291"/>
    <cellStyle name="Normal 12 7" xfId="292"/>
    <cellStyle name="Normal 12 7 2" xfId="293"/>
    <cellStyle name="Normal 12 8" xfId="294"/>
    <cellStyle name="Normal 12 8 2" xfId="295"/>
    <cellStyle name="Normal 12 9" xfId="296"/>
    <cellStyle name="Normal 12 9 2" xfId="297"/>
    <cellStyle name="Normal 13" xfId="298"/>
    <cellStyle name="Normal 13 2" xfId="299"/>
    <cellStyle name="Normal 13 3" xfId="300"/>
    <cellStyle name="Normal 13 4" xfId="301"/>
    <cellStyle name="Normal 13 4 2" xfId="302"/>
    <cellStyle name="Normal 13 5" xfId="303"/>
    <cellStyle name="Normal 13 5 2" xfId="304"/>
    <cellStyle name="Normal 13 6" xfId="305"/>
    <cellStyle name="Normal 13 6 2" xfId="306"/>
    <cellStyle name="Normal 13 7" xfId="307"/>
    <cellStyle name="Normal 13 7 2" xfId="308"/>
    <cellStyle name="Normal 13 8" xfId="309"/>
    <cellStyle name="Normal 13 8 2" xfId="310"/>
    <cellStyle name="Normal 13 9" xfId="311"/>
    <cellStyle name="Normal 13 9 2" xfId="312"/>
    <cellStyle name="Normal 15" xfId="313"/>
    <cellStyle name="Normal 18 2" xfId="716"/>
    <cellStyle name="Normal 2" xfId="2"/>
    <cellStyle name="Normal 2 10" xfId="314"/>
    <cellStyle name="Normal 2 10 2" xfId="786"/>
    <cellStyle name="Normal 2 11" xfId="315"/>
    <cellStyle name="Normal 2 12" xfId="316"/>
    <cellStyle name="Normal 2 13" xfId="697"/>
    <cellStyle name="Normal 2 14" xfId="768"/>
    <cellStyle name="Normal 2 2" xfId="3"/>
    <cellStyle name="Normal 2 2 2" xfId="4"/>
    <cellStyle name="Normal 2 2 2 2" xfId="769"/>
    <cellStyle name="Normal 2 2 3" xfId="698"/>
    <cellStyle name="Normal 2 3" xfId="5"/>
    <cellStyle name="Normal 2 3 2" xfId="699"/>
    <cellStyle name="Normal 2 4" xfId="317"/>
    <cellStyle name="Normal 2 5" xfId="318"/>
    <cellStyle name="Normal 2 6" xfId="319"/>
    <cellStyle name="Normal 2 7" xfId="320"/>
    <cellStyle name="Normal 2 7 2" xfId="321"/>
    <cellStyle name="Normal 2 7 3" xfId="322"/>
    <cellStyle name="Normal 2 8" xfId="323"/>
    <cellStyle name="Normal 2 9" xfId="324"/>
    <cellStyle name="Normal 2_Disbursements" xfId="325"/>
    <cellStyle name="Normal 20" xfId="326"/>
    <cellStyle name="Normal 23" xfId="327"/>
    <cellStyle name="Normal 23 2" xfId="700"/>
    <cellStyle name="Normal 26" xfId="328"/>
    <cellStyle name="Normal 27" xfId="329"/>
    <cellStyle name="Normal 28" xfId="330"/>
    <cellStyle name="Normal 29" xfId="701"/>
    <cellStyle name="Normal 3" xfId="6"/>
    <cellStyle name="Normal 3 2" xfId="7"/>
    <cellStyle name="Normal 3 2 2" xfId="331"/>
    <cellStyle name="Normal 3 3" xfId="332"/>
    <cellStyle name="Normal 3 3 2" xfId="703"/>
    <cellStyle name="Normal 3 4" xfId="333"/>
    <cellStyle name="Normal 3 4 2" xfId="704"/>
    <cellStyle name="Normal 3 5" xfId="334"/>
    <cellStyle name="Normal 3 5 2" xfId="705"/>
    <cellStyle name="Normal 3 6" xfId="335"/>
    <cellStyle name="Normal 3 7" xfId="702"/>
    <cellStyle name="Normal 3_Stock Data" xfId="336"/>
    <cellStyle name="Normal 30" xfId="706"/>
    <cellStyle name="Normal 31" xfId="337"/>
    <cellStyle name="Normal 31 2" xfId="338"/>
    <cellStyle name="Normal 31 3" xfId="339"/>
    <cellStyle name="Normal 31 4" xfId="340"/>
    <cellStyle name="Normal 31 4 2" xfId="341"/>
    <cellStyle name="Normal 31 5" xfId="342"/>
    <cellStyle name="Normal 31 5 2" xfId="343"/>
    <cellStyle name="Normal 31 6" xfId="344"/>
    <cellStyle name="Normal 31 6 2" xfId="345"/>
    <cellStyle name="Normal 31 7" xfId="346"/>
    <cellStyle name="Normal 31 7 2" xfId="347"/>
    <cellStyle name="Normal 31 8" xfId="348"/>
    <cellStyle name="Normal 31 8 2" xfId="349"/>
    <cellStyle name="Normal 31 9" xfId="350"/>
    <cellStyle name="Normal 31 9 2" xfId="351"/>
    <cellStyle name="Normal 33" xfId="352"/>
    <cellStyle name="Normal 33 10" xfId="707"/>
    <cellStyle name="Normal 33 2" xfId="353"/>
    <cellStyle name="Normal 33 3" xfId="354"/>
    <cellStyle name="Normal 33 4" xfId="355"/>
    <cellStyle name="Normal 33 4 2" xfId="356"/>
    <cellStyle name="Normal 33 5" xfId="357"/>
    <cellStyle name="Normal 33 5 2" xfId="358"/>
    <cellStyle name="Normal 33 6" xfId="359"/>
    <cellStyle name="Normal 33 6 2" xfId="360"/>
    <cellStyle name="Normal 33 7" xfId="361"/>
    <cellStyle name="Normal 33 7 2" xfId="362"/>
    <cellStyle name="Normal 33 8" xfId="363"/>
    <cellStyle name="Normal 33 8 2" xfId="364"/>
    <cellStyle name="Normal 33 9" xfId="365"/>
    <cellStyle name="Normal 33 9 2" xfId="366"/>
    <cellStyle name="Normal 34" xfId="367"/>
    <cellStyle name="Normal 34 2" xfId="368"/>
    <cellStyle name="Normal 34 3" xfId="369"/>
    <cellStyle name="Normal 34 4" xfId="370"/>
    <cellStyle name="Normal 34 4 2" xfId="371"/>
    <cellStyle name="Normal 34 5" xfId="372"/>
    <cellStyle name="Normal 34 5 2" xfId="373"/>
    <cellStyle name="Normal 34 6" xfId="374"/>
    <cellStyle name="Normal 34 6 2" xfId="375"/>
    <cellStyle name="Normal 34 7" xfId="376"/>
    <cellStyle name="Normal 34 7 2" xfId="377"/>
    <cellStyle name="Normal 34 8" xfId="378"/>
    <cellStyle name="Normal 34 8 2" xfId="379"/>
    <cellStyle name="Normal 34 9" xfId="380"/>
    <cellStyle name="Normal 34 9 2" xfId="381"/>
    <cellStyle name="Normal 35" xfId="382"/>
    <cellStyle name="Normal 35 2" xfId="383"/>
    <cellStyle name="Normal 35 3" xfId="384"/>
    <cellStyle name="Normal 35 4" xfId="385"/>
    <cellStyle name="Normal 35 4 2" xfId="386"/>
    <cellStyle name="Normal 35 5" xfId="387"/>
    <cellStyle name="Normal 35 5 2" xfId="388"/>
    <cellStyle name="Normal 35 6" xfId="389"/>
    <cellStyle name="Normal 35 6 2" xfId="390"/>
    <cellStyle name="Normal 35 7" xfId="391"/>
    <cellStyle name="Normal 35 7 2" xfId="392"/>
    <cellStyle name="Normal 35 8" xfId="393"/>
    <cellStyle name="Normal 35 8 2" xfId="394"/>
    <cellStyle name="Normal 35 9" xfId="395"/>
    <cellStyle name="Normal 35 9 2" xfId="396"/>
    <cellStyle name="Normal 36" xfId="397"/>
    <cellStyle name="Normal 37" xfId="398"/>
    <cellStyle name="Normal 38" xfId="399"/>
    <cellStyle name="Normal 39" xfId="400"/>
    <cellStyle name="Normal 4" xfId="8"/>
    <cellStyle name="Normal 4 2" xfId="9"/>
    <cellStyle name="Normal 4 3" xfId="708"/>
    <cellStyle name="Normal 40" xfId="401"/>
    <cellStyle name="Normal 41" xfId="402"/>
    <cellStyle name="Normal 42" xfId="403"/>
    <cellStyle name="Normal 43" xfId="404"/>
    <cellStyle name="Normal 44" xfId="405"/>
    <cellStyle name="Normal 45" xfId="406"/>
    <cellStyle name="Normal 5" xfId="407"/>
    <cellStyle name="Normal 5 2" xfId="408"/>
    <cellStyle name="Normal 5 3" xfId="409"/>
    <cellStyle name="Normal 6" xfId="687"/>
    <cellStyle name="Normal 6 2" xfId="410"/>
    <cellStyle name="Normal 6 2 2" xfId="710"/>
    <cellStyle name="Normal 6 3" xfId="411"/>
    <cellStyle name="Normal 6 3 2" xfId="711"/>
    <cellStyle name="Normal 6 4" xfId="712"/>
    <cellStyle name="Normal 6 5" xfId="713"/>
    <cellStyle name="Normal 6 6" xfId="709"/>
    <cellStyle name="Normal 7" xfId="689"/>
    <cellStyle name="Normal 7 2" xfId="412"/>
    <cellStyle name="Normal 7 3" xfId="413"/>
    <cellStyle name="Normal 8" xfId="717"/>
    <cellStyle name="Normal 8 10" xfId="414"/>
    <cellStyle name="Normal 8 2" xfId="415"/>
    <cellStyle name="Normal 8 3" xfId="416"/>
    <cellStyle name="Normal 8 4" xfId="417"/>
    <cellStyle name="Normal 8 4 2" xfId="418"/>
    <cellStyle name="Normal 8 5" xfId="419"/>
    <cellStyle name="Normal 8 5 2" xfId="420"/>
    <cellStyle name="Normal 8 6" xfId="421"/>
    <cellStyle name="Normal 8 6 2" xfId="422"/>
    <cellStyle name="Normal 8 7" xfId="423"/>
    <cellStyle name="Normal 8 7 2" xfId="424"/>
    <cellStyle name="Normal 8 8" xfId="425"/>
    <cellStyle name="Normal 8 8 2" xfId="426"/>
    <cellStyle name="Normal 8 9" xfId="427"/>
    <cellStyle name="Normal 8 9 2" xfId="428"/>
    <cellStyle name="Normal 9" xfId="429"/>
    <cellStyle name="Normal Table" xfId="430"/>
    <cellStyle name="Normal Table 2" xfId="431"/>
    <cellStyle name="Normal Table 3" xfId="432"/>
    <cellStyle name="Normal Table 4" xfId="433"/>
    <cellStyle name="Normal Table 5" xfId="434"/>
    <cellStyle name="Normal Table 6" xfId="435"/>
    <cellStyle name="Normal_BOPIIP" xfId="785"/>
    <cellStyle name="Nota 2" xfId="770"/>
    <cellStyle name="Numbers(2)" xfId="436"/>
    <cellStyle name="Numbers(2) 2" xfId="437"/>
    <cellStyle name="Numbers(2) 3" xfId="438"/>
    <cellStyle name="Numbers(2) 4" xfId="439"/>
    <cellStyle name="Numbers(2) 5" xfId="440"/>
    <cellStyle name="Numbers(2) 6" xfId="441"/>
    <cellStyle name="Percent [2]" xfId="442"/>
    <cellStyle name="Percent [2] 2" xfId="443"/>
    <cellStyle name="Percent [2] 2 2" xfId="444"/>
    <cellStyle name="Percent [2] 2 2 2" xfId="445"/>
    <cellStyle name="Percent [2] 2 3" xfId="446"/>
    <cellStyle name="Percent [2] 3" xfId="447"/>
    <cellStyle name="Percent [2] 3 2" xfId="448"/>
    <cellStyle name="Percent [2] 3 2 2" xfId="449"/>
    <cellStyle name="Percent [2] 3 3" xfId="450"/>
    <cellStyle name="Percent [2] 4" xfId="451"/>
    <cellStyle name="Percent [2] 4 2" xfId="452"/>
    <cellStyle name="Percent [2] 4 2 2" xfId="453"/>
    <cellStyle name="Percent [2] 4 3" xfId="454"/>
    <cellStyle name="Percent [2] 5" xfId="455"/>
    <cellStyle name="Percent [2] 5 2" xfId="456"/>
    <cellStyle name="Percent [2] 5 2 2" xfId="457"/>
    <cellStyle name="Percent [2] 5 3" xfId="458"/>
    <cellStyle name="Percent [2] 6" xfId="459"/>
    <cellStyle name="Percent [2] 6 2" xfId="460"/>
    <cellStyle name="Percent [2] 7" xfId="461"/>
    <cellStyle name="Percent [2] 7 2" xfId="462"/>
    <cellStyle name="Percent 2" xfId="463"/>
    <cellStyle name="Percent 2 2" xfId="10"/>
    <cellStyle name="Percent 7" xfId="464"/>
    <cellStyle name="Percent 7 2" xfId="465"/>
    <cellStyle name="Percent 8" xfId="466"/>
    <cellStyle name="Percent 8 2" xfId="467"/>
    <cellStyle name="Percent 9" xfId="468"/>
    <cellStyle name="Percent 9 2" xfId="469"/>
    <cellStyle name="percentage difference" xfId="470"/>
    <cellStyle name="percentage difference one decimal" xfId="471"/>
    <cellStyle name="percentage difference zero decimal" xfId="472"/>
    <cellStyle name="Percentagem" xfId="692" builtinId="5"/>
    <cellStyle name="Percentagem 13" xfId="714"/>
    <cellStyle name="Percentagem 2" xfId="12"/>
    <cellStyle name="Percentagem 2 2" xfId="772"/>
    <cellStyle name="Percentagem 3" xfId="771"/>
    <cellStyle name="Percentagem 4" xfId="13"/>
    <cellStyle name="Percentual" xfId="473"/>
    <cellStyle name="Ponto" xfId="474"/>
    <cellStyle name="Porcentaje" xfId="475"/>
    <cellStyle name="Presentation" xfId="476"/>
    <cellStyle name="Presentation 2" xfId="477"/>
    <cellStyle name="Presentation 3" xfId="478"/>
    <cellStyle name="Presentation 4" xfId="479"/>
    <cellStyle name="Presentation 5" xfId="480"/>
    <cellStyle name="Presentation 6" xfId="481"/>
    <cellStyle name="Publication" xfId="482"/>
    <cellStyle name="Punto" xfId="483"/>
    <cellStyle name="Punto0" xfId="484"/>
    <cellStyle name="Red Text" xfId="485"/>
    <cellStyle name="Saída 2" xfId="773"/>
    <cellStyle name="SAPBEXaggData" xfId="486"/>
    <cellStyle name="SAPBEXaggDataEmph" xfId="487"/>
    <cellStyle name="SAPBEXaggItem" xfId="488"/>
    <cellStyle name="SAPBEXchaText" xfId="489"/>
    <cellStyle name="SAPBEXexcBad" xfId="490"/>
    <cellStyle name="SAPBEXexcCritical" xfId="491"/>
    <cellStyle name="SAPBEXexcGood" xfId="492"/>
    <cellStyle name="SAPBEXexcVeryBad" xfId="493"/>
    <cellStyle name="SAPBEXfilterDrill" xfId="494"/>
    <cellStyle name="SAPBEXfilterItem" xfId="495"/>
    <cellStyle name="SAPBEXfilterText" xfId="496"/>
    <cellStyle name="SAPBEXformats" xfId="497"/>
    <cellStyle name="SAPBEXheaderData" xfId="498"/>
    <cellStyle name="SAPBEXheaderItem" xfId="499"/>
    <cellStyle name="SAPBEXheaderText" xfId="500"/>
    <cellStyle name="SAPBEXresData" xfId="501"/>
    <cellStyle name="SAPBEXresDataEmph" xfId="502"/>
    <cellStyle name="SAPBEXresItem" xfId="503"/>
    <cellStyle name="SAPBEXstdData" xfId="504"/>
    <cellStyle name="SAPBEXstdDataEmph" xfId="505"/>
    <cellStyle name="SAPBEXstdItem" xfId="506"/>
    <cellStyle name="SAPBEXstdItem 2" xfId="507"/>
    <cellStyle name="SAPBEXstdItem 3" xfId="508"/>
    <cellStyle name="SAPBEXstdItem 4" xfId="509"/>
    <cellStyle name="SAPBEXstdItem 5" xfId="510"/>
    <cellStyle name="SAPBEXstdItem 6" xfId="511"/>
    <cellStyle name="SAPBEXsubData" xfId="512"/>
    <cellStyle name="SAPBEXsubDataEmph" xfId="513"/>
    <cellStyle name="SAPBEXsubItem" xfId="514"/>
    <cellStyle name="SAPBEXtitle" xfId="515"/>
    <cellStyle name="SAPBEXundefined" xfId="516"/>
    <cellStyle name="Sep. milhar [2]" xfId="517"/>
    <cellStyle name="Separador de m" xfId="518"/>
    <cellStyle name="Separador de m 2" xfId="519"/>
    <cellStyle name="Separador de m 2 2" xfId="520"/>
    <cellStyle name="Separador de m 2 2 2" xfId="521"/>
    <cellStyle name="Separador de m 2 3" xfId="522"/>
    <cellStyle name="Separador de m 3" xfId="523"/>
    <cellStyle name="Separador de m 3 2" xfId="524"/>
    <cellStyle name="Separador de m 3 2 2" xfId="525"/>
    <cellStyle name="Separador de m 3 3" xfId="526"/>
    <cellStyle name="Separador de m 4" xfId="527"/>
    <cellStyle name="Separador de m 4 2" xfId="528"/>
    <cellStyle name="Separador de m 4 2 2" xfId="529"/>
    <cellStyle name="Separador de m 4 3" xfId="530"/>
    <cellStyle name="Separador de m 5" xfId="531"/>
    <cellStyle name="Separador de m 5 2" xfId="532"/>
    <cellStyle name="Separador de m 5 2 2" xfId="533"/>
    <cellStyle name="Separador de m 5 3" xfId="534"/>
    <cellStyle name="Separador de m 6" xfId="535"/>
    <cellStyle name="Separador de m 6 2" xfId="536"/>
    <cellStyle name="Separador de m 7" xfId="537"/>
    <cellStyle name="Separador de m 7 2" xfId="538"/>
    <cellStyle name="Sheet Title" xfId="539"/>
    <cellStyle name="Text" xfId="540"/>
    <cellStyle name="Text 2" xfId="541"/>
    <cellStyle name="Text 2 2" xfId="542"/>
    <cellStyle name="Text 2 2 2" xfId="543"/>
    <cellStyle name="Text 2 3" xfId="544"/>
    <cellStyle name="Text 3" xfId="545"/>
    <cellStyle name="Text 3 2" xfId="546"/>
    <cellStyle name="Text 3 2 2" xfId="547"/>
    <cellStyle name="Text 3 3" xfId="548"/>
    <cellStyle name="Text 4" xfId="549"/>
    <cellStyle name="Text 4 2" xfId="550"/>
    <cellStyle name="Text 4 2 2" xfId="551"/>
    <cellStyle name="Text 4 3" xfId="552"/>
    <cellStyle name="Text 5" xfId="553"/>
    <cellStyle name="Text 5 2" xfId="554"/>
    <cellStyle name="Text 5 2 2" xfId="555"/>
    <cellStyle name="Text 5 3" xfId="556"/>
    <cellStyle name="Text 6" xfId="557"/>
    <cellStyle name="Text 6 2" xfId="558"/>
    <cellStyle name="Text 7" xfId="559"/>
    <cellStyle name="Text 7 2" xfId="560"/>
    <cellStyle name="Texto de Aviso 2" xfId="774"/>
    <cellStyle name="Texto Explicativo 2" xfId="775"/>
    <cellStyle name="Time" xfId="561"/>
    <cellStyle name="Time 2" xfId="562"/>
    <cellStyle name="Time 3" xfId="563"/>
    <cellStyle name="Time 4" xfId="564"/>
    <cellStyle name="Time 5" xfId="565"/>
    <cellStyle name="Time 6" xfId="566"/>
    <cellStyle name="Título 1" xfId="776"/>
    <cellStyle name="Título 2" xfId="777"/>
    <cellStyle name="Título 2 2" xfId="778"/>
    <cellStyle name="Título 3" xfId="779"/>
    <cellStyle name="Título 4" xfId="780"/>
    <cellStyle name="Titulo1" xfId="567"/>
    <cellStyle name="Titulo2" xfId="568"/>
    <cellStyle name="TopGrey" xfId="569"/>
    <cellStyle name="Total 2" xfId="570"/>
    <cellStyle name="Total 2 2" xfId="571"/>
    <cellStyle name="Total 2 2 2" xfId="572"/>
    <cellStyle name="Total 2 3" xfId="573"/>
    <cellStyle name="Total 2 4" xfId="781"/>
    <cellStyle name="Total 3" xfId="574"/>
    <cellStyle name="Total 3 2" xfId="575"/>
    <cellStyle name="Total 3 2 2" xfId="576"/>
    <cellStyle name="Total 3 3" xfId="577"/>
    <cellStyle name="Total 4" xfId="578"/>
    <cellStyle name="Total 4 2" xfId="579"/>
    <cellStyle name="Total 4 2 2" xfId="580"/>
    <cellStyle name="Total 4 3" xfId="581"/>
    <cellStyle name="Total 5" xfId="582"/>
    <cellStyle name="Total 5 2" xfId="583"/>
    <cellStyle name="Total 5 2 2" xfId="584"/>
    <cellStyle name="Total 5 3" xfId="585"/>
    <cellStyle name="Total 6" xfId="586"/>
    <cellStyle name="Total 6 2" xfId="587"/>
    <cellStyle name="Total 6 2 2" xfId="588"/>
    <cellStyle name="Total 6 3" xfId="589"/>
    <cellStyle name="Total 7" xfId="590"/>
    <cellStyle name="Total 7 2" xfId="591"/>
    <cellStyle name="V¡rgula" xfId="592"/>
    <cellStyle name="V¡rgula0" xfId="593"/>
    <cellStyle name="vaca" xfId="594"/>
    <cellStyle name="Vírgula" xfId="691" builtinId="3"/>
    <cellStyle name="Vírgula 10" xfId="681"/>
    <cellStyle name="Vírgula 11" xfId="688"/>
    <cellStyle name="Vírgula 12" xfId="693"/>
    <cellStyle name="Vírgula 13" xfId="782"/>
    <cellStyle name="Vírgula 2" xfId="14"/>
    <cellStyle name="Vírgula 2 10" xfId="597"/>
    <cellStyle name="Vírgula 2 11" xfId="596"/>
    <cellStyle name="Vírgula 2 12" xfId="686"/>
    <cellStyle name="Vírgula 2 13" xfId="690"/>
    <cellStyle name="Vírgula 2 14" xfId="783"/>
    <cellStyle name="Vírgula 2 2" xfId="598"/>
    <cellStyle name="Vírgula 2 2 2" xfId="599"/>
    <cellStyle name="Vírgula 2 3" xfId="600"/>
    <cellStyle name="Vírgula 2 4" xfId="601"/>
    <cellStyle name="Vírgula 2 5" xfId="602"/>
    <cellStyle name="Vírgula 2 6" xfId="603"/>
    <cellStyle name="Vírgula 2 7" xfId="604"/>
    <cellStyle name="Vírgula 2 8" xfId="605"/>
    <cellStyle name="Vírgula 2 9" xfId="606"/>
    <cellStyle name="Vírgula 2_Disbursements" xfId="607"/>
    <cellStyle name="Vírgula 3" xfId="608"/>
    <cellStyle name="Vírgula 3 2" xfId="609"/>
    <cellStyle name="Vírgula 3 2 2" xfId="610"/>
    <cellStyle name="Vírgula 3 3" xfId="611"/>
    <cellStyle name="Vírgula 3 4" xfId="612"/>
    <cellStyle name="Vírgula 3 5" xfId="613"/>
    <cellStyle name="Vírgula 3 6" xfId="614"/>
    <cellStyle name="Vírgula 3 7" xfId="615"/>
    <cellStyle name="Vírgula 3_Stock Data" xfId="616"/>
    <cellStyle name="Vírgula 4" xfId="617"/>
    <cellStyle name="Vírgula 4 2" xfId="618"/>
    <cellStyle name="Vírgula 4 2 2" xfId="619"/>
    <cellStyle name="Vírgula 4 3" xfId="620"/>
    <cellStyle name="Vírgula 41" xfId="715"/>
    <cellStyle name="Vírgula 5" xfId="621"/>
    <cellStyle name="Vírgula 5 2" xfId="622"/>
    <cellStyle name="Vírgula 5 2 2" xfId="623"/>
    <cellStyle name="Vírgula 5 3" xfId="624"/>
    <cellStyle name="Vírgula 6" xfId="625"/>
    <cellStyle name="Vírgula 6 2" xfId="626"/>
    <cellStyle name="Vírgula 7" xfId="627"/>
    <cellStyle name="Vírgula 7 2" xfId="628"/>
    <cellStyle name="Vírgula 8" xfId="595"/>
    <cellStyle name="Vírgula 9" xfId="685"/>
    <cellStyle name="WebAnchor1" xfId="629"/>
    <cellStyle name="WebAnchor2" xfId="630"/>
    <cellStyle name="WebAnchor3" xfId="631"/>
    <cellStyle name="WebAnchor4" xfId="632"/>
    <cellStyle name="WebAnchor5" xfId="633"/>
    <cellStyle name="WebAnchor6" xfId="634"/>
    <cellStyle name="WebAnchor7" xfId="635"/>
    <cellStyle name="Webexclude" xfId="636"/>
    <cellStyle name="Webexclude 2" xfId="637"/>
    <cellStyle name="Webexclude 3" xfId="638"/>
    <cellStyle name="Webexclude 4" xfId="639"/>
    <cellStyle name="Webexclude 5" xfId="640"/>
    <cellStyle name="Webexclude 6" xfId="641"/>
    <cellStyle name="WebFN" xfId="642"/>
    <cellStyle name="WebFN1" xfId="643"/>
    <cellStyle name="WebFN2" xfId="644"/>
    <cellStyle name="WebFN3" xfId="645"/>
    <cellStyle name="WebFN4" xfId="646"/>
    <cellStyle name="WebHR" xfId="647"/>
    <cellStyle name="WebHR 2" xfId="648"/>
    <cellStyle name="WebHR 3" xfId="649"/>
    <cellStyle name="WebHR 4" xfId="650"/>
    <cellStyle name="WebHR 5" xfId="651"/>
    <cellStyle name="WebHR 6" xfId="652"/>
    <cellStyle name="WebIndent1" xfId="653"/>
    <cellStyle name="WebIndent1 2" xfId="654"/>
    <cellStyle name="WebIndent1 3" xfId="655"/>
    <cellStyle name="WebIndent1 4" xfId="656"/>
    <cellStyle name="WebIndent1 5" xfId="657"/>
    <cellStyle name="WebIndent1 6" xfId="658"/>
    <cellStyle name="WebIndent1wFN3" xfId="659"/>
    <cellStyle name="WebIndent2" xfId="660"/>
    <cellStyle name="WebIndent2 2" xfId="661"/>
    <cellStyle name="WebIndent2 3" xfId="662"/>
    <cellStyle name="WebIndent2 4" xfId="663"/>
    <cellStyle name="WebIndent2 5" xfId="664"/>
    <cellStyle name="WebIndent2 6" xfId="665"/>
    <cellStyle name="WebNoBR" xfId="666"/>
    <cellStyle name="WebNoBR 2" xfId="667"/>
    <cellStyle name="WebNoBR 3" xfId="668"/>
    <cellStyle name="WebNoBR 4" xfId="669"/>
    <cellStyle name="WebNoBR 5" xfId="670"/>
    <cellStyle name="WebNoBR 6" xfId="671"/>
    <cellStyle name="ДАТА" xfId="672"/>
    <cellStyle name="ДЕНЕЖНЫЙ_BOPENGC" xfId="673"/>
    <cellStyle name="ЗАГОЛОВОК1" xfId="674"/>
    <cellStyle name="ЗАГОЛОВОК2" xfId="675"/>
    <cellStyle name="ИТОГОВЫЙ" xfId="676"/>
    <cellStyle name="Обычный_9265SR" xfId="784"/>
    <cellStyle name="ПРОЦЕНТНЫЙ_BOPENGC" xfId="677"/>
    <cellStyle name="ТЕКСТ" xfId="678"/>
    <cellStyle name="ФИКСИРОВАННЫЙ" xfId="679"/>
    <cellStyle name="ФИНАНСОВЫЙ_BOPENGC" xfId="680"/>
  </cellStyles>
  <dxfs count="0"/>
  <tableStyles count="0" defaultTableStyle="TableStyleMedium9" defaultPivotStyle="PivotStyleLight16"/>
  <colors>
    <mruColors>
      <color rgb="FFA88800"/>
      <color rgb="FF4D4D51"/>
      <color rgb="FFFFEDA3"/>
      <color rgb="FFFFCCCC"/>
      <color rgb="FFE6BA00"/>
      <color rgb="FFFFF5C9"/>
      <color rgb="FFFFFBEB"/>
      <color rgb="FFFFDF57"/>
      <color rgb="FFF9F8F5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07649717957136E-2"/>
          <c:y val="4.7541906626462981E-2"/>
          <c:w val="0.87129396325459474"/>
          <c:h val="0.5701846748401036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'BASE_ MENSAL'!$B$38</c:f>
              <c:strCache>
                <c:ptCount val="1"/>
                <c:pt idx="0">
                  <c:v>Variação homóloga 2022/2021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8575" cap="flat" cmpd="sng" algn="ctr">
              <a:solidFill>
                <a:schemeClr val="tx1">
                  <a:lumMod val="50000"/>
                  <a:lumOff val="50000"/>
                  <a:alpha val="91000"/>
                </a:schemeClr>
              </a:solidFill>
              <a:prstDash val="solid"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E70-B961-5BC7A24DBD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E70-B961-5BC7A24DBD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E70-B961-5BC7A24DBD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5-4E70-B961-5BC7A24DBD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5-4E70-B961-5BC7A24DBD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E70-B961-5BC7A24DBD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DD-459D-A14F-33C723F00F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DD-459D-A14F-33C723F00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'BASE_ MENSAL'!$C$38:$N$38</c:f>
              <c:numCache>
                <c:formatCode>General</c:formatCode>
                <c:ptCount val="12"/>
                <c:pt idx="0">
                  <c:v>10.5</c:v>
                </c:pt>
                <c:pt idx="1">
                  <c:v>12.1</c:v>
                </c:pt>
                <c:pt idx="2">
                  <c:v>12.8</c:v>
                </c:pt>
                <c:pt idx="3">
                  <c:v>14.4</c:v>
                </c:pt>
                <c:pt idx="4">
                  <c:v>14.9</c:v>
                </c:pt>
                <c:pt idx="5">
                  <c:v>16.7</c:v>
                </c:pt>
                <c:pt idx="6">
                  <c:v>18.5</c:v>
                </c:pt>
                <c:pt idx="7">
                  <c:v>19.5</c:v>
                </c:pt>
                <c:pt idx="8">
                  <c:v>21.9</c:v>
                </c:pt>
                <c:pt idx="9">
                  <c:v>23.5</c:v>
                </c:pt>
                <c:pt idx="10">
                  <c:v>24.6</c:v>
                </c:pt>
                <c:pt idx="11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2-436A-8FEA-DD963AECD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4"/>
        <c:axId val="140451200"/>
        <c:axId val="140469376"/>
      </c:barChart>
      <c:lineChart>
        <c:grouping val="standard"/>
        <c:varyColors val="0"/>
        <c:ser>
          <c:idx val="0"/>
          <c:order val="0"/>
          <c:tx>
            <c:strRef>
              <c:f>'BASE_ MENSAL'!$B$39</c:f>
              <c:strCache>
                <c:ptCount val="1"/>
                <c:pt idx="0">
                  <c:v>Variação homóloga 2021/2020</c:v>
                </c:pt>
              </c:strCache>
            </c:strRef>
          </c:tx>
          <c:spPr>
            <a:ln w="28575" cap="flat" cmpd="sng" algn="ctr">
              <a:solidFill>
                <a:srgbClr val="FFDF57"/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'BASE_ MENSAL'!$C$25:$N$25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'BASE_ MENSAL'!$C$39:$N$39</c:f>
              <c:numCache>
                <c:formatCode>0.0</c:formatCode>
                <c:ptCount val="12"/>
                <c:pt idx="0">
                  <c:v>8.1531385725050605</c:v>
                </c:pt>
                <c:pt idx="1">
                  <c:v>8.2845596360628093</c:v>
                </c:pt>
                <c:pt idx="2">
                  <c:v>9.1132690022024399</c:v>
                </c:pt>
                <c:pt idx="3" formatCode="General">
                  <c:v>7.3</c:v>
                </c:pt>
                <c:pt idx="4" formatCode="General">
                  <c:v>6.8</c:v>
                </c:pt>
                <c:pt idx="5" formatCode="General">
                  <c:v>6.4</c:v>
                </c:pt>
                <c:pt idx="6" formatCode="General">
                  <c:v>6.9</c:v>
                </c:pt>
                <c:pt idx="7" formatCode="General">
                  <c:v>8.6999999999999993</c:v>
                </c:pt>
                <c:pt idx="8" formatCode="General">
                  <c:v>8.9</c:v>
                </c:pt>
                <c:pt idx="9">
                  <c:v>8.4</c:v>
                </c:pt>
                <c:pt idx="10" formatCode="General">
                  <c:v>8.8000000000000007</c:v>
                </c:pt>
                <c:pt idx="11" formatCode="General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E-4A73-B2B3-B7315740135E}"/>
            </c:ext>
          </c:extLst>
        </c:ser>
        <c:ser>
          <c:idx val="1"/>
          <c:order val="1"/>
          <c:tx>
            <c:strRef>
              <c:f>'BASE_ MENSAL'!$B$40</c:f>
              <c:strCache>
                <c:ptCount val="1"/>
                <c:pt idx="0">
                  <c:v>Variação homóloga 2020/2019</c:v>
                </c:pt>
              </c:strCache>
            </c:strRef>
          </c:tx>
          <c:spPr>
            <a:ln w="28575" cap="flat" cmpd="sng" algn="ctr">
              <a:solidFill>
                <a:schemeClr val="tx1"/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'BASE_ MENSAL'!$C$40:$N$40</c:f>
              <c:numCache>
                <c:formatCode>0.0</c:formatCode>
                <c:ptCount val="12"/>
                <c:pt idx="0">
                  <c:v>9</c:v>
                </c:pt>
                <c:pt idx="1">
                  <c:v>8.1</c:v>
                </c:pt>
                <c:pt idx="2">
                  <c:v>8.1999999999999993</c:v>
                </c:pt>
                <c:pt idx="3">
                  <c:v>9.6999999999999993</c:v>
                </c:pt>
                <c:pt idx="4">
                  <c:v>10.1</c:v>
                </c:pt>
                <c:pt idx="5">
                  <c:v>10.1</c:v>
                </c:pt>
                <c:pt idx="6">
                  <c:v>10.199999999999999</c:v>
                </c:pt>
                <c:pt idx="7">
                  <c:v>10.1</c:v>
                </c:pt>
                <c:pt idx="8">
                  <c:v>10.8</c:v>
                </c:pt>
                <c:pt idx="9">
                  <c:v>11.9</c:v>
                </c:pt>
                <c:pt idx="10">
                  <c:v>10.8</c:v>
                </c:pt>
                <c:pt idx="11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E-4A73-B2B3-B7315740135E}"/>
            </c:ext>
          </c:extLst>
        </c:ser>
        <c:ser>
          <c:idx val="2"/>
          <c:order val="2"/>
          <c:tx>
            <c:strRef>
              <c:f>'BASE_ MENSAL'!$B$41</c:f>
              <c:strCache>
                <c:ptCount val="1"/>
                <c:pt idx="0">
                  <c:v>Variação homóloga 2019/2018</c:v>
                </c:pt>
              </c:strCache>
            </c:strRef>
          </c:tx>
          <c:spPr>
            <a:ln w="2857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'BASE_ MENSAL'!$C$41:$N$41</c:f>
              <c:numCache>
                <c:formatCode>0.0</c:formatCode>
                <c:ptCount val="12"/>
                <c:pt idx="0">
                  <c:v>8.4</c:v>
                </c:pt>
                <c:pt idx="1">
                  <c:v>9.1999999999999993</c:v>
                </c:pt>
                <c:pt idx="2">
                  <c:v>9.1</c:v>
                </c:pt>
                <c:pt idx="3">
                  <c:v>9</c:v>
                </c:pt>
                <c:pt idx="4">
                  <c:v>9</c:v>
                </c:pt>
                <c:pt idx="5">
                  <c:v>8.6</c:v>
                </c:pt>
                <c:pt idx="6">
                  <c:v>8.1999999999999993</c:v>
                </c:pt>
                <c:pt idx="7">
                  <c:v>7</c:v>
                </c:pt>
                <c:pt idx="8">
                  <c:v>5.4</c:v>
                </c:pt>
                <c:pt idx="9">
                  <c:v>4.8</c:v>
                </c:pt>
                <c:pt idx="10">
                  <c:v>6.8</c:v>
                </c:pt>
                <c:pt idx="11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E-4A73-B2B3-B73157401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1200"/>
        <c:axId val="140469376"/>
      </c:lineChart>
      <c:catAx>
        <c:axId val="1404512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0469376"/>
        <c:crosses val="autoZero"/>
        <c:auto val="1"/>
        <c:lblAlgn val="ctr"/>
        <c:lblOffset val="100"/>
        <c:noMultiLvlLbl val="0"/>
      </c:catAx>
      <c:valAx>
        <c:axId val="14046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045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54917078294225"/>
          <c:y val="0.72473686374305613"/>
          <c:w val="0.8461210603627396"/>
          <c:h val="0.138600868645570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2878522474109"/>
          <c:y val="6.6798927461168792E-2"/>
          <c:w val="0.88631033045999441"/>
          <c:h val="0.90934643636028134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44256"/>
        <c:axId val="14214579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circle"/>
                  <c:size val="6"/>
                  <c:spPr>
                    <a:gradFill rotWithShape="1">
                      <a:gsLst>
                        <a:gs pos="0">
                          <a:schemeClr val="accent1">
                            <a:shade val="51000"/>
                            <a:satMod val="130000"/>
                          </a:schemeClr>
                        </a:gs>
                        <a:gs pos="80000">
                          <a:schemeClr val="accent1">
                            <a:shade val="93000"/>
                            <a:satMod val="130000"/>
                          </a:schemeClr>
                        </a:gs>
                        <a:gs pos="100000">
                          <a:schemeClr val="accent1"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 w="9525">
                      <a:solidFill>
                        <a:schemeClr val="accent1"/>
                      </a:solidFill>
                      <a:round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'BASE_ TRIMESTRAL'!$C$10:$U$11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2022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2021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2020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2019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2018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0">
                          <c:v>2017</c:v>
                        </c:pt>
                        <c:pt idx="1">
                          <c:v>III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'BASE_ TRIMESTRAL'!#REF!</c15:sqref>
                        </c15:formulaRef>
                      </c:ext>
                    </c:extLst>
                  </c:numRef>
                </c:val>
                <c:smooth val="0"/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'BASE_ TRIMESTRAL'!#REF!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6="http://schemas.microsoft.com/office/drawing/2014/chart" uri="{C3380CC4-5D6E-409C-BE32-E72D297353CC}">
                    <c16:uniqueId val="{00000004-D6A2-44D2-B1AC-A3EDCE1597FA}"/>
                  </c:ext>
                </c:extLst>
              </c15:ser>
            </c15:filteredLineSeries>
            <c15:filteredLineSeries>
              <c15:ser>
                <c:idx val="1"/>
                <c:order val="1"/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circle"/>
                  <c:size val="6"/>
                  <c:spPr>
                    <a:gradFill rotWithShape="1">
                      <a:gsLst>
                        <a:gs pos="0">
                          <a:schemeClr val="accent2">
                            <a:shade val="51000"/>
                            <a:satMod val="130000"/>
                          </a:schemeClr>
                        </a:gs>
                        <a:gs pos="80000">
                          <a:schemeClr val="accent2">
                            <a:shade val="93000"/>
                            <a:satMod val="130000"/>
                          </a:schemeClr>
                        </a:gs>
                        <a:gs pos="100000">
                          <a:schemeClr val="accent2"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 w="9525">
                      <a:solidFill>
                        <a:schemeClr val="accent2"/>
                      </a:solidFill>
                      <a:round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'BASE_ TRIMESTRAL'!$C$10:$U$11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2022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2021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2020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2019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1">
                          <c:v>III</c:v>
                        </c:pt>
                      </c:lvl>
                      <c:lvl>
                        <c:pt idx="1">
                          <c:v>II</c:v>
                        </c:pt>
                      </c:lvl>
                      <c:lvl>
                        <c:pt idx="0">
                          <c:v>2018</c:v>
                        </c:pt>
                        <c:pt idx="1">
                          <c:v>I</c:v>
                        </c:pt>
                      </c:lvl>
                      <c:lvl>
                        <c:pt idx="1">
                          <c:v>IV</c:v>
                        </c:pt>
                      </c:lvl>
                      <c:lvl>
                        <c:pt idx="0">
                          <c:v>2017</c:v>
                        </c:pt>
                        <c:pt idx="1">
                          <c:v>III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'BASE_ TRIMESTRAL'!#REF!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'BASE_ TRIMESTRAL'!#REF!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xmlns:c16="http://schemas.microsoft.com/office/drawing/2014/chart" uri="{C3380CC4-5D6E-409C-BE32-E72D297353CC}">
                    <c16:uniqueId val="{00000000-D6A2-44D2-B1AC-A3EDCE1597FA}"/>
                  </c:ext>
                </c:extLst>
              </c15:ser>
            </c15:filteredLineSeries>
          </c:ext>
        </c:extLst>
      </c:lineChart>
      <c:catAx>
        <c:axId val="1421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2145792"/>
        <c:crosses val="autoZero"/>
        <c:auto val="1"/>
        <c:lblAlgn val="ctr"/>
        <c:lblOffset val="100"/>
        <c:noMultiLvlLbl val="0"/>
      </c:catAx>
      <c:valAx>
        <c:axId val="1421457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214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1201936013965E-2"/>
          <c:y val="3.9603972746229905E-2"/>
          <c:w val="0.87300409596700401"/>
          <c:h val="0.61481238475477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'BASE_ TRIMESTRAL'!$B$128</c:f>
              <c:strCache>
                <c:ptCount val="1"/>
                <c:pt idx="0">
                  <c:v>Activos Externos Líquidos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TRIMESTRAL'!$C$128:$X$128</c15:sqref>
                  </c15:fullRef>
                </c:ext>
              </c:extLst>
              <c:f>'BASE_ TRIMESTRAL'!$I$128:$X$128</c:f>
              <c:numCache>
                <c:formatCode>0.00</c:formatCode>
                <c:ptCount val="16"/>
                <c:pt idx="0">
                  <c:v>0.2</c:v>
                </c:pt>
                <c:pt idx="1">
                  <c:v>4.71</c:v>
                </c:pt>
                <c:pt idx="2">
                  <c:v>6.46</c:v>
                </c:pt>
                <c:pt idx="3">
                  <c:v>3.88</c:v>
                </c:pt>
                <c:pt idx="4">
                  <c:v>0.5</c:v>
                </c:pt>
                <c:pt idx="5">
                  <c:v>-9.27</c:v>
                </c:pt>
                <c:pt idx="6">
                  <c:v>-7.87</c:v>
                </c:pt>
                <c:pt idx="7">
                  <c:v>-5.7</c:v>
                </c:pt>
                <c:pt idx="8">
                  <c:v>-3.91</c:v>
                </c:pt>
                <c:pt idx="9">
                  <c:v>-11.4</c:v>
                </c:pt>
                <c:pt idx="10" formatCode="_(* #,##0.00_);_(* \(#,##0.00\);_(* &quot;-&quot;??_);_(@_)">
                  <c:v>-14.3</c:v>
                </c:pt>
                <c:pt idx="11">
                  <c:v>-8.9499999999999993</c:v>
                </c:pt>
                <c:pt idx="12">
                  <c:v>-2.98</c:v>
                </c:pt>
                <c:pt idx="13" formatCode="0.0">
                  <c:v>-7</c:v>
                </c:pt>
                <c:pt idx="14" formatCode="0.0">
                  <c:v>-2.2000000000000002</c:v>
                </c:pt>
                <c:pt idx="15" formatCode="General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E-4344-A5F7-2A7A3342F146}"/>
            </c:ext>
          </c:extLst>
        </c:ser>
        <c:ser>
          <c:idx val="1"/>
          <c:order val="1"/>
          <c:tx>
            <c:strRef>
              <c:f>'BASE_ TRIMESTRAL'!$B$129</c:f>
              <c:strCache>
                <c:ptCount val="1"/>
                <c:pt idx="0">
                  <c:v>Crédito à Economia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TRIMESTRAL'!$C$129:$X$129</c15:sqref>
                  </c15:fullRef>
                </c:ext>
              </c:extLst>
              <c:f>'BASE_ TRIMESTRAL'!$I$129:$X$129</c:f>
              <c:numCache>
                <c:formatCode>0.00</c:formatCode>
                <c:ptCount val="16"/>
                <c:pt idx="0">
                  <c:v>0.35</c:v>
                </c:pt>
                <c:pt idx="1">
                  <c:v>4.05</c:v>
                </c:pt>
                <c:pt idx="2">
                  <c:v>5.13</c:v>
                </c:pt>
                <c:pt idx="3">
                  <c:v>2.1800000000000002</c:v>
                </c:pt>
                <c:pt idx="4">
                  <c:v>-1.39</c:v>
                </c:pt>
                <c:pt idx="5">
                  <c:v>-1.85</c:v>
                </c:pt>
                <c:pt idx="6">
                  <c:v>-0.75</c:v>
                </c:pt>
                <c:pt idx="7">
                  <c:v>-1.1299999999999999</c:v>
                </c:pt>
                <c:pt idx="8">
                  <c:v>-1.82</c:v>
                </c:pt>
                <c:pt idx="9">
                  <c:v>-2.1</c:v>
                </c:pt>
                <c:pt idx="10">
                  <c:v>-3.1</c:v>
                </c:pt>
                <c:pt idx="11">
                  <c:v>-3.21</c:v>
                </c:pt>
                <c:pt idx="12" formatCode="General">
                  <c:v>-1.18</c:v>
                </c:pt>
                <c:pt idx="13" formatCode="General">
                  <c:v>-8.1</c:v>
                </c:pt>
                <c:pt idx="14" formatCode="General">
                  <c:v>-9.4</c:v>
                </c:pt>
                <c:pt idx="15" formatCode="General">
                  <c:v>-10.1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E-4344-A5F7-2A7A3342F146}"/>
            </c:ext>
          </c:extLst>
        </c:ser>
        <c:ser>
          <c:idx val="2"/>
          <c:order val="2"/>
          <c:tx>
            <c:strRef>
              <c:f>'BASE_ TRIMESTRAL'!$B$130</c:f>
              <c:strCache>
                <c:ptCount val="1"/>
                <c:pt idx="0">
                  <c:v>Crédito Líquido ao Governo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TRIMESTRAL'!$C$130:$X$130</c15:sqref>
                  </c15:fullRef>
                </c:ext>
              </c:extLst>
              <c:f>'BASE_ TRIMESTRAL'!$I$130:$X$130</c:f>
              <c:numCache>
                <c:formatCode>0.00</c:formatCode>
                <c:ptCount val="16"/>
                <c:pt idx="0">
                  <c:v>-1.33</c:v>
                </c:pt>
                <c:pt idx="1">
                  <c:v>-10.44</c:v>
                </c:pt>
                <c:pt idx="2">
                  <c:v>-9.98</c:v>
                </c:pt>
                <c:pt idx="3">
                  <c:v>-4.42</c:v>
                </c:pt>
                <c:pt idx="4">
                  <c:v>2.62</c:v>
                </c:pt>
                <c:pt idx="5">
                  <c:v>0.84</c:v>
                </c:pt>
                <c:pt idx="6">
                  <c:v>-8.6300000000000008</c:v>
                </c:pt>
                <c:pt idx="7">
                  <c:v>-2.78</c:v>
                </c:pt>
                <c:pt idx="8">
                  <c:v>2.0099999999999998</c:v>
                </c:pt>
                <c:pt idx="9">
                  <c:v>6.3</c:v>
                </c:pt>
                <c:pt idx="10">
                  <c:v>10.1</c:v>
                </c:pt>
                <c:pt idx="11">
                  <c:v>8.7100000000000009</c:v>
                </c:pt>
                <c:pt idx="12">
                  <c:v>7.03</c:v>
                </c:pt>
                <c:pt idx="13" formatCode="General">
                  <c:v>8.1999999999999993</c:v>
                </c:pt>
                <c:pt idx="14" formatCode="General">
                  <c:v>21.2</c:v>
                </c:pt>
                <c:pt idx="15" formatCode="General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E-4344-A5F7-2A7A3342F146}"/>
            </c:ext>
          </c:extLst>
        </c:ser>
        <c:ser>
          <c:idx val="3"/>
          <c:order val="3"/>
          <c:tx>
            <c:strRef>
              <c:f>'BASE_ TRIMESTRAL'!$B$131</c:f>
              <c:strCache>
                <c:ptCount val="1"/>
                <c:pt idx="0">
                  <c:v>Outros Activos e Passivos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TRIMESTRAL'!$C$131:$X$131</c15:sqref>
                  </c15:fullRef>
                </c:ext>
              </c:extLst>
              <c:f>'BASE_ TRIMESTRAL'!$I$131:$X$131</c:f>
              <c:numCache>
                <c:formatCode>0.00</c:formatCode>
                <c:ptCount val="16"/>
                <c:pt idx="0">
                  <c:v>-0.83</c:v>
                </c:pt>
                <c:pt idx="1">
                  <c:v>0.93</c:v>
                </c:pt>
                <c:pt idx="2">
                  <c:v>-3.4</c:v>
                </c:pt>
                <c:pt idx="3">
                  <c:v>-3.72</c:v>
                </c:pt>
                <c:pt idx="4">
                  <c:v>3.4</c:v>
                </c:pt>
                <c:pt idx="5">
                  <c:v>15.11</c:v>
                </c:pt>
                <c:pt idx="6">
                  <c:v>20.09</c:v>
                </c:pt>
                <c:pt idx="7">
                  <c:v>20.52</c:v>
                </c:pt>
                <c:pt idx="8">
                  <c:v>0.75</c:v>
                </c:pt>
                <c:pt idx="9">
                  <c:v>2.6</c:v>
                </c:pt>
                <c:pt idx="10">
                  <c:v>3.8</c:v>
                </c:pt>
                <c:pt idx="11">
                  <c:v>0.77</c:v>
                </c:pt>
                <c:pt idx="12" formatCode="General">
                  <c:v>1.17</c:v>
                </c:pt>
                <c:pt idx="13" formatCode="General">
                  <c:v>13.8</c:v>
                </c:pt>
                <c:pt idx="14" formatCode="General">
                  <c:v>11.8</c:v>
                </c:pt>
                <c:pt idx="15" formatCode="General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E-4344-A5F7-2A7A3342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2263040"/>
        <c:axId val="142264576"/>
      </c:barChart>
      <c:lineChart>
        <c:grouping val="standard"/>
        <c:varyColors val="0"/>
        <c:ser>
          <c:idx val="4"/>
          <c:order val="4"/>
          <c:tx>
            <c:strRef>
              <c:f>'BASE_ TRIMESTRAL'!$B$132</c:f>
              <c:strCache>
                <c:ptCount val="1"/>
                <c:pt idx="0">
                  <c:v>M3</c:v>
                </c:pt>
              </c:strCache>
            </c:strRef>
          </c:tx>
          <c:spPr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strLit>
              <c:ptCount val="16"/>
              <c:pt idx="0">
                <c:v>2019 I</c:v>
              </c:pt>
              <c:pt idx="1">
                <c:v>2019 II</c:v>
              </c:pt>
              <c:pt idx="2">
                <c:v>2019 III</c:v>
              </c:pt>
              <c:pt idx="3">
                <c:v>2019 IV</c:v>
              </c:pt>
              <c:pt idx="4">
                <c:v>2020 I</c:v>
              </c:pt>
              <c:pt idx="5">
                <c:v>2020 II</c:v>
              </c:pt>
              <c:pt idx="6">
                <c:v>2020 III</c:v>
              </c:pt>
              <c:pt idx="7">
                <c:v>2020 IV</c:v>
              </c:pt>
              <c:pt idx="8">
                <c:v>2021 I</c:v>
              </c:pt>
              <c:pt idx="9">
                <c:v>2021 II</c:v>
              </c:pt>
              <c:pt idx="10">
                <c:v>2021 III</c:v>
              </c:pt>
              <c:pt idx="11">
                <c:v>2021 IV</c:v>
              </c:pt>
              <c:pt idx="12">
                <c:v>2022 I</c:v>
              </c:pt>
              <c:pt idx="13">
                <c:v>2022 II</c:v>
              </c:pt>
              <c:pt idx="14">
                <c:v>2022 III</c:v>
              </c:pt>
              <c:pt idx="15">
                <c:v>2022 IV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TRIMESTRAL'!$C$132:$X$132</c15:sqref>
                  </c15:fullRef>
                </c:ext>
              </c:extLst>
              <c:f>'BASE_ TRIMESTRAL'!$I$132:$X$132</c:f>
              <c:numCache>
                <c:formatCode>0.00</c:formatCode>
                <c:ptCount val="16"/>
                <c:pt idx="0">
                  <c:v>-1.61</c:v>
                </c:pt>
                <c:pt idx="1">
                  <c:v>-0.75</c:v>
                </c:pt>
                <c:pt idx="2">
                  <c:v>-1.79</c:v>
                </c:pt>
                <c:pt idx="3">
                  <c:v>-2.08</c:v>
                </c:pt>
                <c:pt idx="4">
                  <c:v>5.13</c:v>
                </c:pt>
                <c:pt idx="5">
                  <c:v>4.83</c:v>
                </c:pt>
                <c:pt idx="6">
                  <c:v>2.83</c:v>
                </c:pt>
                <c:pt idx="7">
                  <c:v>10.6</c:v>
                </c:pt>
                <c:pt idx="8">
                  <c:v>-2.97</c:v>
                </c:pt>
                <c:pt idx="9">
                  <c:v>-4.7</c:v>
                </c:pt>
                <c:pt idx="10">
                  <c:v>-3.5</c:v>
                </c:pt>
                <c:pt idx="11">
                  <c:v>-2.69</c:v>
                </c:pt>
                <c:pt idx="12" formatCode="General">
                  <c:v>4.04</c:v>
                </c:pt>
                <c:pt idx="13" formatCode="General">
                  <c:v>6.8</c:v>
                </c:pt>
                <c:pt idx="14" formatCode="General">
                  <c:v>21.3</c:v>
                </c:pt>
                <c:pt idx="15" formatCode="General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2E-4344-A5F7-2A7A3342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63040"/>
        <c:axId val="142264576"/>
      </c:lineChart>
      <c:catAx>
        <c:axId val="1422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264576"/>
        <c:crosses val="autoZero"/>
        <c:auto val="1"/>
        <c:lblAlgn val="ctr"/>
        <c:lblOffset val="100"/>
        <c:noMultiLvlLbl val="0"/>
      </c:catAx>
      <c:valAx>
        <c:axId val="1422645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26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10607787220253"/>
          <c:y val="0.82063509217751007"/>
          <c:w val="0.79965647546863372"/>
          <c:h val="0.15560253927007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Trebuchet MS" panose="020B0603020202020204" pitchFamily="34" charset="0"/>
        </a:defRPr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9242938669364E-2"/>
          <c:y val="0.11289835746468543"/>
          <c:w val="0.89304977244816874"/>
          <c:h val="0.74219247356782003"/>
        </c:manualLayout>
      </c:layout>
      <c:lineChart>
        <c:grouping val="standard"/>
        <c:varyColors val="0"/>
        <c:ser>
          <c:idx val="0"/>
          <c:order val="0"/>
          <c:tx>
            <c:strRef>
              <c:f>'BASE_ TRIMESTRAL'!$B$141</c:f>
              <c:strCache>
                <c:ptCount val="1"/>
                <c:pt idx="0">
                  <c:v>SALDO PRIMÁRIO</c:v>
                </c:pt>
              </c:strCache>
            </c:strRef>
          </c:tx>
          <c:spPr>
            <a:ln w="19050" cap="flat" cmpd="sng" algn="ctr">
              <a:solidFill>
                <a:schemeClr val="accent6">
                  <a:shade val="50000"/>
                </a:schemeClr>
              </a:solidFill>
              <a:prstDash val="sysDash"/>
            </a:ln>
            <a:effectLst/>
          </c:spPr>
          <c:marker>
            <c:symbol val="diamond"/>
            <c:size val="5"/>
            <c:spPr>
              <a:solidFill>
                <a:schemeClr val="accent6"/>
              </a:solidFill>
              <a:ln w="25400" cap="flat" cmpd="sng" algn="ctr">
                <a:solidFill>
                  <a:schemeClr val="accent6">
                    <a:shade val="50000"/>
                  </a:schemeClr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TRIMESTRAL'!$C$141:$X$141</c15:sqref>
                  </c15:fullRef>
                </c:ext>
              </c:extLst>
              <c:f>'BASE_ TRIMESTRAL'!$I$141:$X$141</c:f>
              <c:numCache>
                <c:formatCode>0.0%</c:formatCode>
                <c:ptCount val="16"/>
                <c:pt idx="0">
                  <c:v>-1E-3</c:v>
                </c:pt>
                <c:pt idx="1">
                  <c:v>-1.6E-2</c:v>
                </c:pt>
                <c:pt idx="2">
                  <c:v>-1.7000000000000001E-2</c:v>
                </c:pt>
                <c:pt idx="3">
                  <c:v>-1.7999999999999999E-2</c:v>
                </c:pt>
                <c:pt idx="4">
                  <c:v>-0.01</c:v>
                </c:pt>
                <c:pt idx="5">
                  <c:v>-2.3E-2</c:v>
                </c:pt>
                <c:pt idx="6">
                  <c:v>-3.4000000000000002E-2</c:v>
                </c:pt>
                <c:pt idx="7">
                  <c:v>-4.2000000000000003E-2</c:v>
                </c:pt>
                <c:pt idx="8">
                  <c:v>-1.0999999999999999E-2</c:v>
                </c:pt>
                <c:pt idx="9">
                  <c:v>-1.9E-2</c:v>
                </c:pt>
                <c:pt idx="10">
                  <c:v>-2.3E-2</c:v>
                </c:pt>
                <c:pt idx="11">
                  <c:v>-0.03</c:v>
                </c:pt>
                <c:pt idx="12">
                  <c:v>1E-3</c:v>
                </c:pt>
                <c:pt idx="13">
                  <c:v>-8.9999999999999993E-3</c:v>
                </c:pt>
                <c:pt idx="14">
                  <c:v>-2.1999999999999999E-2</c:v>
                </c:pt>
                <c:pt idx="15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C-4BBB-ADF3-0A8432AE6CC1}"/>
            </c:ext>
          </c:extLst>
        </c:ser>
        <c:ser>
          <c:idx val="1"/>
          <c:order val="1"/>
          <c:tx>
            <c:strRef>
              <c:f>'BASE_ TRIMESTRAL'!$B$144</c:f>
              <c:strCache>
                <c:ptCount val="1"/>
                <c:pt idx="0">
                  <c:v>SALDO GLOBAL (Base caixa)</c:v>
                </c:pt>
              </c:strCache>
            </c:strRef>
          </c:tx>
          <c:spPr>
            <a:ln w="25400" cap="flat" cmpd="sng" algn="ctr">
              <a:solidFill>
                <a:schemeClr val="accent3">
                  <a:shade val="50000"/>
                </a:schemeClr>
              </a:solidFill>
              <a:prstDash val="sysDash"/>
            </a:ln>
            <a:effectLst/>
          </c:spPr>
          <c:marker>
            <c:symbol val="diamond"/>
            <c:size val="5"/>
            <c:spPr>
              <a:solidFill>
                <a:schemeClr val="accent3"/>
              </a:solidFill>
              <a:ln w="25400" cap="flat" cmpd="sng" algn="ctr">
                <a:solidFill>
                  <a:schemeClr val="accent3">
                    <a:shade val="50000"/>
                  </a:schemeClr>
                </a:solidFill>
                <a:prstDash val="solid"/>
              </a:ln>
              <a:effectLst/>
            </c:spPr>
          </c:marker>
          <c:dPt>
            <c:idx val="14"/>
            <c:bubble3D val="0"/>
            <c:spPr>
              <a:ln w="19050" cap="flat" cmpd="sng" algn="ctr">
                <a:solidFill>
                  <a:schemeClr val="accent3">
                    <a:shade val="50000"/>
                  </a:schemeClr>
                </a:solidFill>
                <a:prstDash val="sys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0-BE28-4583-9659-90E6609EFCBE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TRIMESTRAL'!$C$144:$X$144</c15:sqref>
                  </c15:fullRef>
                </c:ext>
              </c:extLst>
              <c:f>'BASE_ TRIMESTRAL'!$I$144:$X$144</c:f>
              <c:numCache>
                <c:formatCode>0.0%</c:formatCode>
                <c:ptCount val="16"/>
                <c:pt idx="0">
                  <c:v>-7.0000000000000001E-3</c:v>
                </c:pt>
                <c:pt idx="1">
                  <c:v>4.0000000000000001E-3</c:v>
                </c:pt>
                <c:pt idx="2">
                  <c:v>-6.0000000000000001E-3</c:v>
                </c:pt>
                <c:pt idx="3">
                  <c:v>-2.4E-2</c:v>
                </c:pt>
                <c:pt idx="4">
                  <c:v>4.0000000000000001E-3</c:v>
                </c:pt>
                <c:pt idx="5">
                  <c:v>-3.3000000000000002E-2</c:v>
                </c:pt>
                <c:pt idx="6">
                  <c:v>-2.5000000000000001E-2</c:v>
                </c:pt>
                <c:pt idx="7">
                  <c:v>-3.5999999999999997E-2</c:v>
                </c:pt>
                <c:pt idx="8">
                  <c:v>-1.9E-2</c:v>
                </c:pt>
                <c:pt idx="9">
                  <c:v>-0.03</c:v>
                </c:pt>
                <c:pt idx="10">
                  <c:v>-0.05</c:v>
                </c:pt>
                <c:pt idx="11">
                  <c:v>-4.4999999999999998E-2</c:v>
                </c:pt>
                <c:pt idx="12">
                  <c:v>-1.2E-2</c:v>
                </c:pt>
                <c:pt idx="13">
                  <c:v>-2.7E-2</c:v>
                </c:pt>
                <c:pt idx="14">
                  <c:v>-5.1999999999999998E-2</c:v>
                </c:pt>
                <c:pt idx="15">
                  <c:v>-0.02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C-4BBB-ADF3-0A8432AE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05152"/>
        <c:axId val="142306688"/>
      </c:lineChart>
      <c:catAx>
        <c:axId val="1423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2306688"/>
        <c:crosses val="autoZero"/>
        <c:auto val="1"/>
        <c:lblAlgn val="ctr"/>
        <c:lblOffset val="100"/>
        <c:noMultiLvlLbl val="0"/>
      </c:catAx>
      <c:valAx>
        <c:axId val="1423066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30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'BASE_ TRIMESTRAL'!$B$209</c:f>
              <c:strCache>
                <c:ptCount val="1"/>
                <c:pt idx="0">
                  <c:v>Exportações de bens</c:v>
                </c:pt>
              </c:strCache>
            </c:strRef>
          </c:tx>
          <c:spPr>
            <a:ln w="1905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TRIMESTRAL'!$C$209:$X$209</c15:sqref>
                  </c15:fullRef>
                </c:ext>
              </c:extLst>
              <c:f>'BASE_ TRIMESTRAL'!$I$209:$X$209</c:f>
              <c:numCache>
                <c:formatCode>#,##0</c:formatCode>
                <c:ptCount val="16"/>
                <c:pt idx="0">
                  <c:v>1617.63966403737</c:v>
                </c:pt>
                <c:pt idx="1">
                  <c:v>2556.3766780003698</c:v>
                </c:pt>
                <c:pt idx="2">
                  <c:v>1063.30372457726</c:v>
                </c:pt>
                <c:pt idx="3">
                  <c:v>4472.9384502621097</c:v>
                </c:pt>
                <c:pt idx="4">
                  <c:v>2629</c:v>
                </c:pt>
                <c:pt idx="5">
                  <c:v>1909</c:v>
                </c:pt>
                <c:pt idx="6">
                  <c:v>2776</c:v>
                </c:pt>
                <c:pt idx="7">
                  <c:v>4712</c:v>
                </c:pt>
                <c:pt idx="8">
                  <c:v>3314</c:v>
                </c:pt>
                <c:pt idx="9">
                  <c:v>4562</c:v>
                </c:pt>
                <c:pt idx="10">
                  <c:v>4365</c:v>
                </c:pt>
                <c:pt idx="11">
                  <c:v>6599</c:v>
                </c:pt>
                <c:pt idx="12">
                  <c:v>2326</c:v>
                </c:pt>
                <c:pt idx="13">
                  <c:v>4596</c:v>
                </c:pt>
                <c:pt idx="14">
                  <c:v>4076</c:v>
                </c:pt>
                <c:pt idx="15">
                  <c:v>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4-4C26-88CE-B1F01EA0E02D}"/>
            </c:ext>
          </c:extLst>
        </c:ser>
        <c:ser>
          <c:idx val="1"/>
          <c:order val="1"/>
          <c:tx>
            <c:strRef>
              <c:f>'BASE_ TRIMESTRAL'!$B$210</c:f>
              <c:strCache>
                <c:ptCount val="1"/>
                <c:pt idx="0">
                  <c:v>Cacau</c:v>
                </c:pt>
              </c:strCache>
            </c:strRef>
          </c:tx>
          <c:spPr>
            <a:ln w="19050" cap="flat" cmpd="sng" algn="ctr">
              <a:solidFill>
                <a:srgbClr val="A88800"/>
              </a:solidFill>
              <a:prstDash val="solid"/>
              <a:round/>
            </a:ln>
            <a:effectLst/>
          </c:spPr>
          <c:marker>
            <c:symbol val="square"/>
            <c:size val="4"/>
            <c:spPr>
              <a:solidFill>
                <a:schemeClr val="lt1"/>
              </a:solidFill>
              <a:ln w="25400" cap="flat" cmpd="sng" algn="ctr">
                <a:solidFill>
                  <a:srgbClr val="A88800"/>
                </a:solidFill>
                <a:prstDash val="solid"/>
                <a:round/>
              </a:ln>
              <a:effectLst/>
            </c:spPr>
          </c:marker>
          <c:cat>
            <c:strLit>
              <c:ptCount val="16"/>
              <c:pt idx="0">
                <c:v>2019 I</c:v>
              </c:pt>
              <c:pt idx="1">
                <c:v>2019 II</c:v>
              </c:pt>
              <c:pt idx="2">
                <c:v>2019 III</c:v>
              </c:pt>
              <c:pt idx="3">
                <c:v>2019 IV</c:v>
              </c:pt>
              <c:pt idx="4">
                <c:v>2020 I</c:v>
              </c:pt>
              <c:pt idx="5">
                <c:v>2020 II</c:v>
              </c:pt>
              <c:pt idx="6">
                <c:v>2020 III</c:v>
              </c:pt>
              <c:pt idx="7">
                <c:v>2020 IV</c:v>
              </c:pt>
              <c:pt idx="8">
                <c:v>2021 I</c:v>
              </c:pt>
              <c:pt idx="9">
                <c:v>2021 II</c:v>
              </c:pt>
              <c:pt idx="10">
                <c:v>2021 III</c:v>
              </c:pt>
              <c:pt idx="11">
                <c:v>2021 IV</c:v>
              </c:pt>
              <c:pt idx="12">
                <c:v>2022 I</c:v>
              </c:pt>
              <c:pt idx="13">
                <c:v>2022 II</c:v>
              </c:pt>
              <c:pt idx="14">
                <c:v>2022 III</c:v>
              </c:pt>
              <c:pt idx="15">
                <c:v>2022 IV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TRIMESTRAL'!$C$210:$X$210</c15:sqref>
                  </c15:fullRef>
                </c:ext>
              </c:extLst>
              <c:f>'BASE_ TRIMESTRAL'!$I$210:$X$210</c:f>
              <c:numCache>
                <c:formatCode>#,##0</c:formatCode>
                <c:ptCount val="16"/>
                <c:pt idx="0">
                  <c:v>1231</c:v>
                </c:pt>
                <c:pt idx="1">
                  <c:v>1734</c:v>
                </c:pt>
                <c:pt idx="2">
                  <c:v>632</c:v>
                </c:pt>
                <c:pt idx="3">
                  <c:v>3301</c:v>
                </c:pt>
                <c:pt idx="4">
                  <c:v>751</c:v>
                </c:pt>
                <c:pt idx="5">
                  <c:v>981</c:v>
                </c:pt>
                <c:pt idx="6">
                  <c:v>1353</c:v>
                </c:pt>
                <c:pt idx="7">
                  <c:v>3618</c:v>
                </c:pt>
                <c:pt idx="8">
                  <c:v>900</c:v>
                </c:pt>
                <c:pt idx="9" formatCode="_-* #\ ##0\ _€_-;\-* #\ ##0\ _€_-;_-* &quot;-&quot;??\ _€_-;_-@_-">
                  <c:v>2380</c:v>
                </c:pt>
                <c:pt idx="10">
                  <c:v>2426</c:v>
                </c:pt>
                <c:pt idx="11">
                  <c:v>4572</c:v>
                </c:pt>
                <c:pt idx="12" formatCode="General">
                  <c:v>817</c:v>
                </c:pt>
                <c:pt idx="13">
                  <c:v>1542</c:v>
                </c:pt>
                <c:pt idx="14">
                  <c:v>1630</c:v>
                </c:pt>
                <c:pt idx="15">
                  <c:v>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4-4C26-88CE-B1F01EA0E02D}"/>
            </c:ext>
          </c:extLst>
        </c:ser>
        <c:ser>
          <c:idx val="2"/>
          <c:order val="2"/>
          <c:tx>
            <c:strRef>
              <c:f>'BASE_ TRIMESTRAL'!$B$211</c:f>
              <c:strCache>
                <c:ptCount val="1"/>
                <c:pt idx="0">
                  <c:v>Óleo de Palma</c:v>
                </c:pt>
              </c:strCache>
            </c:strRef>
          </c:tx>
          <c:spPr>
            <a:ln w="19050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TRIMESTRAL'!$C$211:$X$211</c15:sqref>
                  </c15:fullRef>
                </c:ext>
              </c:extLst>
              <c:f>'BASE_ TRIMESTRAL'!$I$211:$X$211</c:f>
              <c:numCache>
                <c:formatCode>#,##0</c:formatCode>
                <c:ptCount val="16"/>
                <c:pt idx="3">
                  <c:v>524</c:v>
                </c:pt>
                <c:pt idx="4">
                  <c:v>1069</c:v>
                </c:pt>
                <c:pt idx="5">
                  <c:v>770</c:v>
                </c:pt>
                <c:pt idx="6">
                  <c:v>1026</c:v>
                </c:pt>
                <c:pt idx="7">
                  <c:v>765</c:v>
                </c:pt>
                <c:pt idx="8">
                  <c:v>1561</c:v>
                </c:pt>
                <c:pt idx="9">
                  <c:v>1835</c:v>
                </c:pt>
                <c:pt idx="10">
                  <c:v>1533</c:v>
                </c:pt>
                <c:pt idx="11">
                  <c:v>1097</c:v>
                </c:pt>
                <c:pt idx="12">
                  <c:v>1368</c:v>
                </c:pt>
                <c:pt idx="13">
                  <c:v>2594</c:v>
                </c:pt>
                <c:pt idx="14">
                  <c:v>2189</c:v>
                </c:pt>
                <c:pt idx="15">
                  <c:v>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4-4C26-88CE-B1F01EA0E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58400"/>
        <c:axId val="142359936"/>
      </c:lineChart>
      <c:catAx>
        <c:axId val="142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359936"/>
        <c:crosses val="autoZero"/>
        <c:auto val="1"/>
        <c:lblAlgn val="ctr"/>
        <c:lblOffset val="100"/>
        <c:noMultiLvlLbl val="0"/>
      </c:catAx>
      <c:valAx>
        <c:axId val="14235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35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547146087613413"/>
          <c:y val="7.5329566854990593E-2"/>
          <c:w val="0.74653464947731085"/>
          <c:h val="5.8151695935409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49713634110966E-2"/>
          <c:y val="0.11538401962049818"/>
          <c:w val="0.89370726903059383"/>
          <c:h val="0.779424809603717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'BASE_ TRIMESTRAL'!$B$216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FFEDA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TRIMESTRAL'!$C$216:$X$216</c15:sqref>
                  </c15:fullRef>
                </c:ext>
              </c:extLst>
              <c:f>'BASE_ TRIMESTRAL'!$I$216:$X$216</c:f>
              <c:numCache>
                <c:formatCode>#,##0</c:formatCode>
                <c:ptCount val="16"/>
                <c:pt idx="0">
                  <c:v>18515</c:v>
                </c:pt>
                <c:pt idx="1">
                  <c:v>16864</c:v>
                </c:pt>
                <c:pt idx="2">
                  <c:v>11998</c:v>
                </c:pt>
                <c:pt idx="3">
                  <c:v>16605</c:v>
                </c:pt>
                <c:pt idx="4">
                  <c:v>15553</c:v>
                </c:pt>
                <c:pt idx="5">
                  <c:v>10811</c:v>
                </c:pt>
                <c:pt idx="6">
                  <c:v>17244</c:v>
                </c:pt>
                <c:pt idx="7">
                  <c:v>15995</c:v>
                </c:pt>
                <c:pt idx="8">
                  <c:v>18106</c:v>
                </c:pt>
                <c:pt idx="9">
                  <c:v>19880</c:v>
                </c:pt>
                <c:pt idx="10">
                  <c:v>17982</c:v>
                </c:pt>
                <c:pt idx="11">
                  <c:v>21311</c:v>
                </c:pt>
                <c:pt idx="12">
                  <c:v>16522</c:v>
                </c:pt>
                <c:pt idx="13">
                  <c:v>12089</c:v>
                </c:pt>
                <c:pt idx="14">
                  <c:v>18916</c:v>
                </c:pt>
                <c:pt idx="15">
                  <c:v>22184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2-4961-A89D-8C1E6012164C}"/>
            </c:ext>
          </c:extLst>
        </c:ser>
        <c:ser>
          <c:idx val="1"/>
          <c:order val="1"/>
          <c:tx>
            <c:strRef>
              <c:f>'BASE_ TRIMESTRAL'!$B$217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TRIMESTRAL'!$C$217:$X$217</c15:sqref>
                  </c15:fullRef>
                </c:ext>
              </c:extLst>
              <c:f>'BASE_ TRIMESTRAL'!$I$217:$X$217</c:f>
              <c:numCache>
                <c:formatCode>#,##0</c:formatCode>
                <c:ptCount val="16"/>
                <c:pt idx="0">
                  <c:v>6816</c:v>
                </c:pt>
                <c:pt idx="1">
                  <c:v>5313</c:v>
                </c:pt>
                <c:pt idx="2">
                  <c:v>6409</c:v>
                </c:pt>
                <c:pt idx="3">
                  <c:v>4934</c:v>
                </c:pt>
                <c:pt idx="4">
                  <c:v>7745</c:v>
                </c:pt>
                <c:pt idx="5">
                  <c:v>6787</c:v>
                </c:pt>
                <c:pt idx="6">
                  <c:v>6534</c:v>
                </c:pt>
                <c:pt idx="7">
                  <c:v>6219</c:v>
                </c:pt>
                <c:pt idx="8">
                  <c:v>10074</c:v>
                </c:pt>
                <c:pt idx="9">
                  <c:v>6865</c:v>
                </c:pt>
                <c:pt idx="10">
                  <c:v>7903</c:v>
                </c:pt>
                <c:pt idx="11">
                  <c:v>6436</c:v>
                </c:pt>
                <c:pt idx="12">
                  <c:v>6784</c:v>
                </c:pt>
                <c:pt idx="13">
                  <c:v>15308</c:v>
                </c:pt>
                <c:pt idx="14">
                  <c:v>5758</c:v>
                </c:pt>
                <c:pt idx="15">
                  <c:v>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2-4961-A89D-8C1E6012164C}"/>
            </c:ext>
          </c:extLst>
        </c:ser>
        <c:ser>
          <c:idx val="2"/>
          <c:order val="2"/>
          <c:tx>
            <c:strRef>
              <c:f>'BASE_ TRIMESTRAL'!$B$218</c:f>
              <c:strCache>
                <c:ptCount val="1"/>
                <c:pt idx="0">
                  <c:v>Produtos petrolíferos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TRIMESTRAL'!$C$218:$X$218</c15:sqref>
                  </c15:fullRef>
                </c:ext>
              </c:extLst>
              <c:f>'BASE_ TRIMESTRAL'!$I$218:$X$218</c:f>
              <c:numCache>
                <c:formatCode>#,##0</c:formatCode>
                <c:ptCount val="16"/>
                <c:pt idx="0">
                  <c:v>7901</c:v>
                </c:pt>
                <c:pt idx="1">
                  <c:v>9357</c:v>
                </c:pt>
                <c:pt idx="2">
                  <c:v>8042</c:v>
                </c:pt>
                <c:pt idx="3">
                  <c:v>8864</c:v>
                </c:pt>
                <c:pt idx="4">
                  <c:v>8974</c:v>
                </c:pt>
                <c:pt idx="5">
                  <c:v>5992</c:v>
                </c:pt>
                <c:pt idx="6">
                  <c:v>4286</c:v>
                </c:pt>
                <c:pt idx="7">
                  <c:v>5381</c:v>
                </c:pt>
                <c:pt idx="8">
                  <c:v>8346</c:v>
                </c:pt>
                <c:pt idx="9">
                  <c:v>7716</c:v>
                </c:pt>
                <c:pt idx="10">
                  <c:v>8684</c:v>
                </c:pt>
                <c:pt idx="11">
                  <c:v>12075</c:v>
                </c:pt>
                <c:pt idx="12">
                  <c:v>3968</c:v>
                </c:pt>
                <c:pt idx="13">
                  <c:v>12408</c:v>
                </c:pt>
                <c:pt idx="14">
                  <c:v>20001</c:v>
                </c:pt>
                <c:pt idx="15">
                  <c:v>15056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2-4961-A89D-8C1E6012164C}"/>
            </c:ext>
          </c:extLst>
        </c:ser>
        <c:ser>
          <c:idx val="3"/>
          <c:order val="3"/>
          <c:tx>
            <c:strRef>
              <c:f>'BASE_ TRIMESTRAL'!$B$219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TRIMESTRAL'!$C$219:$X$219</c15:sqref>
                  </c15:fullRef>
                </c:ext>
              </c:extLst>
              <c:f>'BASE_ TRIMESTRAL'!$I$219:$X$219</c:f>
              <c:numCache>
                <c:formatCode>#,##0</c:formatCode>
                <c:ptCount val="16"/>
                <c:pt idx="0">
                  <c:v>1113.1732527295501</c:v>
                </c:pt>
                <c:pt idx="1">
                  <c:v>1390.69382730907</c:v>
                </c:pt>
                <c:pt idx="2">
                  <c:v>1027.0255147998801</c:v>
                </c:pt>
                <c:pt idx="3">
                  <c:v>1244.18042112017</c:v>
                </c:pt>
                <c:pt idx="4">
                  <c:v>1148</c:v>
                </c:pt>
                <c:pt idx="5">
                  <c:v>829</c:v>
                </c:pt>
                <c:pt idx="6">
                  <c:v>1400</c:v>
                </c:pt>
                <c:pt idx="7">
                  <c:v>1825</c:v>
                </c:pt>
                <c:pt idx="8">
                  <c:v>1802</c:v>
                </c:pt>
                <c:pt idx="9">
                  <c:v>1919</c:v>
                </c:pt>
                <c:pt idx="10">
                  <c:v>1998</c:v>
                </c:pt>
                <c:pt idx="11">
                  <c:v>2021</c:v>
                </c:pt>
                <c:pt idx="12">
                  <c:v>1531</c:v>
                </c:pt>
                <c:pt idx="13">
                  <c:v>1133</c:v>
                </c:pt>
                <c:pt idx="14">
                  <c:v>2543</c:v>
                </c:pt>
                <c:pt idx="15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2-4961-A89D-8C1E6012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2408704"/>
        <c:axId val="142496512"/>
      </c:barChart>
      <c:catAx>
        <c:axId val="1424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496512"/>
        <c:crosses val="autoZero"/>
        <c:auto val="1"/>
        <c:lblAlgn val="ctr"/>
        <c:lblOffset val="100"/>
        <c:noMultiLvlLbl val="0"/>
      </c:catAx>
      <c:valAx>
        <c:axId val="14249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4087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'BASE_ TRIMESTRAL'!$B$16</c:f>
              <c:strCache>
                <c:ptCount val="1"/>
                <c:pt idx="0">
                  <c:v>EUA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TRIMESTRAL'!$C$16:$X$16</c15:sqref>
                  </c15:fullRef>
                </c:ext>
              </c:extLst>
              <c:f>'BASE_ TRIMESTRAL'!$I$16:$X$16</c:f>
              <c:numCache>
                <c:formatCode>0.0</c:formatCode>
                <c:ptCount val="16"/>
                <c:pt idx="0">
                  <c:v>2.7</c:v>
                </c:pt>
                <c:pt idx="1">
                  <c:v>2.2999999999999998</c:v>
                </c:pt>
                <c:pt idx="2">
                  <c:v>2.1</c:v>
                </c:pt>
                <c:pt idx="3">
                  <c:v>2.2999999999999998</c:v>
                </c:pt>
                <c:pt idx="4">
                  <c:v>0.3</c:v>
                </c:pt>
                <c:pt idx="5">
                  <c:v>-9</c:v>
                </c:pt>
                <c:pt idx="6">
                  <c:v>-2.8</c:v>
                </c:pt>
                <c:pt idx="7">
                  <c:v>-2.4</c:v>
                </c:pt>
                <c:pt idx="8">
                  <c:v>0.5</c:v>
                </c:pt>
                <c:pt idx="9">
                  <c:v>12.2</c:v>
                </c:pt>
                <c:pt idx="10">
                  <c:v>4.9000000000000004</c:v>
                </c:pt>
                <c:pt idx="11">
                  <c:v>5.5</c:v>
                </c:pt>
                <c:pt idx="12" formatCode="General">
                  <c:v>3.5</c:v>
                </c:pt>
                <c:pt idx="13">
                  <c:v>1.8</c:v>
                </c:pt>
                <c:pt idx="14" formatCode="General">
                  <c:v>1.9</c:v>
                </c:pt>
                <c:pt idx="1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9-4059-A067-424D074D38BA}"/>
            </c:ext>
          </c:extLst>
        </c:ser>
        <c:ser>
          <c:idx val="1"/>
          <c:order val="1"/>
          <c:tx>
            <c:strRef>
              <c:f>'BASE_ TRIMESTRAL'!$B$17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TRIMESTRAL'!$C$17:$X$17</c15:sqref>
                  </c15:fullRef>
                </c:ext>
              </c:extLst>
              <c:f>'BASE_ TRIMESTRAL'!$I$17:$X$17</c:f>
              <c:numCache>
                <c:formatCode>0.0</c:formatCode>
                <c:ptCount val="16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 formatCode="General">
                  <c:v>4.8</c:v>
                </c:pt>
                <c:pt idx="13">
                  <c:v>0.4</c:v>
                </c:pt>
                <c:pt idx="14" formatCode="General">
                  <c:v>3.9</c:v>
                </c:pt>
                <c:pt idx="15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9-4059-A067-424D074D38BA}"/>
            </c:ext>
          </c:extLst>
        </c:ser>
        <c:ser>
          <c:idx val="2"/>
          <c:order val="2"/>
          <c:tx>
            <c:strRef>
              <c:f>'BASE_ TRIMESTRAL'!$B$18</c:f>
              <c:strCache>
                <c:ptCount val="1"/>
                <c:pt idx="0">
                  <c:v>AE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TRIMESTRAL'!$C$18:$X$18</c15:sqref>
                  </c15:fullRef>
                </c:ext>
              </c:extLst>
              <c:f>'BASE_ TRIMESTRAL'!$I$18:$X$18</c:f>
              <c:numCache>
                <c:formatCode>0.0</c:formatCode>
                <c:ptCount val="16"/>
                <c:pt idx="0">
                  <c:v>1.5</c:v>
                </c:pt>
                <c:pt idx="1">
                  <c:v>1.3</c:v>
                </c:pt>
                <c:pt idx="2">
                  <c:v>1.4</c:v>
                </c:pt>
                <c:pt idx="3">
                  <c:v>1</c:v>
                </c:pt>
                <c:pt idx="4">
                  <c:v>-3.3</c:v>
                </c:pt>
                <c:pt idx="5">
                  <c:v>-14.6</c:v>
                </c:pt>
                <c:pt idx="6">
                  <c:v>-4.0999999999999996</c:v>
                </c:pt>
                <c:pt idx="7">
                  <c:v>-4.9000000000000004</c:v>
                </c:pt>
                <c:pt idx="8">
                  <c:v>-1.3</c:v>
                </c:pt>
                <c:pt idx="9">
                  <c:v>14.4</c:v>
                </c:pt>
                <c:pt idx="10">
                  <c:v>3.9</c:v>
                </c:pt>
                <c:pt idx="11">
                  <c:v>4.5999999999999996</c:v>
                </c:pt>
                <c:pt idx="12" formatCode="General">
                  <c:v>5.4</c:v>
                </c:pt>
                <c:pt idx="13">
                  <c:v>4.2</c:v>
                </c:pt>
                <c:pt idx="14" formatCode="General">
                  <c:v>2.2999999999999998</c:v>
                </c:pt>
                <c:pt idx="1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89-4059-A067-424D074D3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60266672"/>
        <c:axId val="1560258768"/>
      </c:barChart>
      <c:catAx>
        <c:axId val="156026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60258768"/>
        <c:crosses val="autoZero"/>
        <c:auto val="1"/>
        <c:lblAlgn val="ctr"/>
        <c:lblOffset val="100"/>
        <c:noMultiLvlLbl val="0"/>
      </c:catAx>
      <c:valAx>
        <c:axId val="156025876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6026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25453036606669"/>
          <c:y val="0.88915611119806148"/>
          <c:w val="0.3776733782349796"/>
          <c:h val="7.2289668683314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'BASE_ MENSAL'!$BM$45</c:f>
              <c:strCache>
                <c:ptCount val="1"/>
                <c:pt idx="0">
                  <c:v>mar/22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'BASE_ MENSAL'!$B$54:$B$61</c:f>
              <c:strCache>
                <c:ptCount val="8"/>
                <c:pt idx="0">
                  <c:v> Açúcar, mel, melaço, doces, chocolates e produtos de confeitaria </c:v>
                </c:pt>
                <c:pt idx="1">
                  <c:v>Vegetais, tubérculos e leguminosas secas </c:v>
                </c:pt>
                <c:pt idx="2">
                  <c:v> Frutos frescos, secos, em conserva e produtos à base de frutos </c:v>
                </c:pt>
                <c:pt idx="3">
                  <c:v>Gorduras alimentares </c:v>
                </c:pt>
                <c:pt idx="4">
                  <c:v> Leite, produtos lácteos e ovos; bebidas substitutas do leite </c:v>
                </c:pt>
                <c:pt idx="5">
                  <c:v>Peixe, outro pescado e derivados </c:v>
                </c:pt>
                <c:pt idx="6">
                  <c:v>Carne e produtos à base de carne </c:v>
                </c:pt>
                <c:pt idx="7">
                  <c:v>Cereais, pão e outros produtos à base de cereais </c:v>
                </c:pt>
              </c:strCache>
            </c:strRef>
          </c:cat>
          <c:val>
            <c:numRef>
              <c:f>'BASE_ MENSAL'!$BM$54:$BM$61</c:f>
              <c:numCache>
                <c:formatCode>#,##0.00</c:formatCode>
                <c:ptCount val="8"/>
                <c:pt idx="0">
                  <c:v>7.0000000000000007E-2</c:v>
                </c:pt>
                <c:pt idx="1">
                  <c:v>4.22</c:v>
                </c:pt>
                <c:pt idx="2">
                  <c:v>0.81</c:v>
                </c:pt>
                <c:pt idx="3">
                  <c:v>1.17</c:v>
                </c:pt>
                <c:pt idx="4">
                  <c:v>-0.09</c:v>
                </c:pt>
                <c:pt idx="5">
                  <c:v>2.13</c:v>
                </c:pt>
                <c:pt idx="6">
                  <c:v>0.25</c:v>
                </c:pt>
                <c:pt idx="7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1-401C-9815-BC6109EEDBEC}"/>
            </c:ext>
          </c:extLst>
        </c:ser>
        <c:ser>
          <c:idx val="1"/>
          <c:order val="1"/>
          <c:tx>
            <c:strRef>
              <c:f>'BASE_ MENSAL'!$BP$45</c:f>
              <c:strCache>
                <c:ptCount val="1"/>
                <c:pt idx="0">
                  <c:v>jun/22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'BASE_ MENSAL'!$B$54:$B$61</c:f>
              <c:strCache>
                <c:ptCount val="8"/>
                <c:pt idx="0">
                  <c:v> Açúcar, mel, melaço, doces, chocolates e produtos de confeitaria </c:v>
                </c:pt>
                <c:pt idx="1">
                  <c:v>Vegetais, tubérculos e leguminosas secas </c:v>
                </c:pt>
                <c:pt idx="2">
                  <c:v> Frutos frescos, secos, em conserva e produtos à base de frutos </c:v>
                </c:pt>
                <c:pt idx="3">
                  <c:v>Gorduras alimentares </c:v>
                </c:pt>
                <c:pt idx="4">
                  <c:v> Leite, produtos lácteos e ovos; bebidas substitutas do leite </c:v>
                </c:pt>
                <c:pt idx="5">
                  <c:v>Peixe, outro pescado e derivados </c:v>
                </c:pt>
                <c:pt idx="6">
                  <c:v>Carne e produtos à base de carne </c:v>
                </c:pt>
                <c:pt idx="7">
                  <c:v>Cereais, pão e outros produtos à base de cereais </c:v>
                </c:pt>
              </c:strCache>
            </c:strRef>
          </c:cat>
          <c:val>
            <c:numRef>
              <c:f>'BASE_ MENSAL'!$BP$54:$BP$61</c:f>
              <c:numCache>
                <c:formatCode>#,##0.00</c:formatCode>
                <c:ptCount val="8"/>
                <c:pt idx="0">
                  <c:v>0.18</c:v>
                </c:pt>
                <c:pt idx="1">
                  <c:v>5.61</c:v>
                </c:pt>
                <c:pt idx="2">
                  <c:v>0.77</c:v>
                </c:pt>
                <c:pt idx="3">
                  <c:v>1.67</c:v>
                </c:pt>
                <c:pt idx="4">
                  <c:v>0.04</c:v>
                </c:pt>
                <c:pt idx="5">
                  <c:v>1.66</c:v>
                </c:pt>
                <c:pt idx="6">
                  <c:v>0.33</c:v>
                </c:pt>
                <c:pt idx="7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1-401C-9815-BC6109EEDBEC}"/>
            </c:ext>
          </c:extLst>
        </c:ser>
        <c:ser>
          <c:idx val="2"/>
          <c:order val="2"/>
          <c:tx>
            <c:strRef>
              <c:f>'BASE_ MENSAL'!$BS$45</c:f>
              <c:strCache>
                <c:ptCount val="1"/>
                <c:pt idx="0">
                  <c:v>set/22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'BASE_ MENSAL'!$B$54:$B$61</c:f>
              <c:strCache>
                <c:ptCount val="8"/>
                <c:pt idx="0">
                  <c:v> Açúcar, mel, melaço, doces, chocolates e produtos de confeitaria </c:v>
                </c:pt>
                <c:pt idx="1">
                  <c:v>Vegetais, tubérculos e leguminosas secas </c:v>
                </c:pt>
                <c:pt idx="2">
                  <c:v> Frutos frescos, secos, em conserva e produtos à base de frutos </c:v>
                </c:pt>
                <c:pt idx="3">
                  <c:v>Gorduras alimentares </c:v>
                </c:pt>
                <c:pt idx="4">
                  <c:v> Leite, produtos lácteos e ovos; bebidas substitutas do leite </c:v>
                </c:pt>
                <c:pt idx="5">
                  <c:v>Peixe, outro pescado e derivados </c:v>
                </c:pt>
                <c:pt idx="6">
                  <c:v>Carne e produtos à base de carne </c:v>
                </c:pt>
                <c:pt idx="7">
                  <c:v>Cereais, pão e outros produtos à base de cereais </c:v>
                </c:pt>
              </c:strCache>
            </c:strRef>
          </c:cat>
          <c:val>
            <c:numRef>
              <c:f>'BASE_ MENSAL'!$BS$54:$BS$61</c:f>
              <c:numCache>
                <c:formatCode>#,##0.00</c:formatCode>
                <c:ptCount val="8"/>
                <c:pt idx="0">
                  <c:v>0.24</c:v>
                </c:pt>
                <c:pt idx="1">
                  <c:v>8.3000000000000007</c:v>
                </c:pt>
                <c:pt idx="2">
                  <c:v>0.6</c:v>
                </c:pt>
                <c:pt idx="3">
                  <c:v>1.56</c:v>
                </c:pt>
                <c:pt idx="4">
                  <c:v>0.14000000000000001</c:v>
                </c:pt>
                <c:pt idx="5">
                  <c:v>3.4</c:v>
                </c:pt>
                <c:pt idx="6">
                  <c:v>0.67</c:v>
                </c:pt>
                <c:pt idx="7">
                  <c:v>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A1-401C-9815-BC6109EEDBEC}"/>
            </c:ext>
          </c:extLst>
        </c:ser>
        <c:ser>
          <c:idx val="3"/>
          <c:order val="3"/>
          <c:tx>
            <c:strRef>
              <c:f>'BASE_ MENSAL'!$BV$45</c:f>
              <c:strCache>
                <c:ptCount val="1"/>
                <c:pt idx="0">
                  <c:v>dez/22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'BASE_ MENSAL'!$B$54:$B$61</c:f>
              <c:strCache>
                <c:ptCount val="8"/>
                <c:pt idx="0">
                  <c:v> Açúcar, mel, melaço, doces, chocolates e produtos de confeitaria </c:v>
                </c:pt>
                <c:pt idx="1">
                  <c:v>Vegetais, tubérculos e leguminosas secas </c:v>
                </c:pt>
                <c:pt idx="2">
                  <c:v> Frutos frescos, secos, em conserva e produtos à base de frutos </c:v>
                </c:pt>
                <c:pt idx="3">
                  <c:v>Gorduras alimentares </c:v>
                </c:pt>
                <c:pt idx="4">
                  <c:v> Leite, produtos lácteos e ovos; bebidas substitutas do leite </c:v>
                </c:pt>
                <c:pt idx="5">
                  <c:v>Peixe, outro pescado e derivados </c:v>
                </c:pt>
                <c:pt idx="6">
                  <c:v>Carne e produtos à base de carne </c:v>
                </c:pt>
                <c:pt idx="7">
                  <c:v>Cereais, pão e outros produtos à base de cereais </c:v>
                </c:pt>
              </c:strCache>
            </c:strRef>
          </c:cat>
          <c:val>
            <c:numRef>
              <c:f>'BASE_ MENSAL'!$BV$54:$BV$61</c:f>
              <c:numCache>
                <c:formatCode>#,##0.00</c:formatCode>
                <c:ptCount val="8"/>
                <c:pt idx="0">
                  <c:v>0.26</c:v>
                </c:pt>
                <c:pt idx="1">
                  <c:v>9.44</c:v>
                </c:pt>
                <c:pt idx="2">
                  <c:v>0.71</c:v>
                </c:pt>
                <c:pt idx="3">
                  <c:v>1.42</c:v>
                </c:pt>
                <c:pt idx="4">
                  <c:v>0.31</c:v>
                </c:pt>
                <c:pt idx="5">
                  <c:v>3.49</c:v>
                </c:pt>
                <c:pt idx="6">
                  <c:v>0.67</c:v>
                </c:pt>
                <c:pt idx="7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1-401C-9815-BC6109EED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1183999967"/>
        <c:axId val="1183994143"/>
      </c:barChart>
      <c:catAx>
        <c:axId val="1183999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183994143"/>
        <c:crosses val="autoZero"/>
        <c:auto val="1"/>
        <c:lblAlgn val="ctr"/>
        <c:lblOffset val="100"/>
        <c:noMultiLvlLbl val="0"/>
      </c:catAx>
      <c:valAx>
        <c:axId val="1183994143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83999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'BASE_ TRIMESTRAL'!$B$108</c:f>
              <c:strCache>
                <c:ptCount val="1"/>
                <c:pt idx="0">
                  <c:v>Taxas de Juro Operações Activas</c:v>
                </c:pt>
              </c:strCache>
            </c:strRef>
          </c:tx>
          <c:spPr>
            <a:ln w="25400" cap="flat" cmpd="sng" algn="ctr">
              <a:solidFill>
                <a:schemeClr val="accent6">
                  <a:shade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TRIMESTRAL'!$C$108:$X$108</c15:sqref>
                  </c15:fullRef>
                </c:ext>
              </c:extLst>
              <c:f>'BASE_ TRIMESTRAL'!$I$108:$X$108</c:f>
              <c:numCache>
                <c:formatCode>#\ ##0.0</c:formatCode>
                <c:ptCount val="16"/>
                <c:pt idx="0">
                  <c:v>19.100000000000001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19.2</c:v>
                </c:pt>
                <c:pt idx="5">
                  <c:v>19.100000000000001</c:v>
                </c:pt>
                <c:pt idx="6">
                  <c:v>19.2</c:v>
                </c:pt>
                <c:pt idx="7">
                  <c:v>19.100000000000001</c:v>
                </c:pt>
                <c:pt idx="8">
                  <c:v>18.399999999999999</c:v>
                </c:pt>
                <c:pt idx="9">
                  <c:v>18.399999999999999</c:v>
                </c:pt>
                <c:pt idx="10">
                  <c:v>18.399999999999999</c:v>
                </c:pt>
                <c:pt idx="11">
                  <c:v>18.3</c:v>
                </c:pt>
                <c:pt idx="12" formatCode="General">
                  <c:v>18.100000000000001</c:v>
                </c:pt>
                <c:pt idx="13">
                  <c:v>18.100000000000001</c:v>
                </c:pt>
                <c:pt idx="14" formatCode="General">
                  <c:v>17.8</c:v>
                </c:pt>
                <c:pt idx="15" formatCode="0.0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B-478E-A2AE-0EC6980D684F}"/>
            </c:ext>
          </c:extLst>
        </c:ser>
        <c:ser>
          <c:idx val="1"/>
          <c:order val="1"/>
          <c:tx>
            <c:strRef>
              <c:f>'BASE_ TRIMESTRAL'!$B$109</c:f>
              <c:strCache>
                <c:ptCount val="1"/>
                <c:pt idx="0">
                  <c:v>Taxas de Juro Operações Passivas</c:v>
                </c:pt>
              </c:strCache>
            </c:strRef>
          </c:tx>
          <c:spPr>
            <a:ln w="25400" cap="flat" cmpd="sng" algn="ctr">
              <a:solidFill>
                <a:srgbClr val="A888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TRIMESTRAL'!$C$109:$X$109</c15:sqref>
                  </c15:fullRef>
                </c:ext>
              </c:extLst>
              <c:f>'BASE_ TRIMESTRAL'!$I$109:$X$109</c:f>
              <c:numCache>
                <c:formatCode>#\ ##0.0</c:formatCode>
                <c:ptCount val="1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2.8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2.9</c:v>
                </c:pt>
                <c:pt idx="8">
                  <c:v>2.2999999999999998</c:v>
                </c:pt>
                <c:pt idx="9" formatCode="0.0">
                  <c:v>2.2999999999999998</c:v>
                </c:pt>
                <c:pt idx="10">
                  <c:v>2.4</c:v>
                </c:pt>
                <c:pt idx="11">
                  <c:v>2.4</c:v>
                </c:pt>
                <c:pt idx="12" formatCode="General">
                  <c:v>2.6</c:v>
                </c:pt>
                <c:pt idx="13">
                  <c:v>2.6</c:v>
                </c:pt>
                <c:pt idx="14">
                  <c:v>2.6</c:v>
                </c:pt>
                <c:pt idx="15" formatCode="0.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B-478E-A2AE-0EC6980D684F}"/>
            </c:ext>
          </c:extLst>
        </c:ser>
        <c:ser>
          <c:idx val="2"/>
          <c:order val="2"/>
          <c:tx>
            <c:strRef>
              <c:f>'BASE_ TRIMESTRAL'!$B$110</c:f>
              <c:strCache>
                <c:ptCount val="1"/>
                <c:pt idx="0">
                  <c:v>Taxa de Juro de Referência</c:v>
                </c:pt>
              </c:strCache>
            </c:strRef>
          </c:tx>
          <c:spPr>
            <a:ln w="25400" cap="flat" cmpd="sng" algn="ctr">
              <a:solidFill>
                <a:schemeClr val="accent5">
                  <a:shade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TRIMESTRAL'!$C$110:$X$110</c15:sqref>
                  </c15:fullRef>
                </c:ext>
              </c:extLst>
              <c:f>'BASE_ TRIMESTRAL'!$I$110:$X$110</c:f>
              <c:numCache>
                <c:formatCode>0.0</c:formatCode>
                <c:ptCount val="1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 formatCode="_-* #\ ##0.0\ _€_-;\-* #\ ##0.0\ _€_-;_-* &quot;-&quot;??\ _€_-;_-@_-">
                  <c:v>9</c:v>
                </c:pt>
                <c:pt idx="10" formatCode="_-* #\ ##0.0\ _€_-;\-* #\ ##0.0\ _€_-;_-* &quot;-&quot;??\ _€_-;_-@_-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B-478E-A2AE-0EC6980D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357648"/>
        <c:axId val="67235806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'BASE_ TRIMESTRAL'!$B$111</c15:sqref>
                        </c15:formulaRef>
                      </c:ext>
                    </c:extLst>
                    <c:strCache>
                      <c:ptCount val="1"/>
                      <c:pt idx="0">
                        <c:v>Spread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'BASE_ TRIMESTRAL'!$C$104:$X$105</c15:sqref>
                        </c15:fullRef>
                        <c15:formulaRef>
                          <c15:sqref>'BASE_ TRIMESTRAL'!$I$104:$X$105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'BASE_ TRIMESTRAL'!$C$111:$X$111</c15:sqref>
                        </c15:fullRef>
                        <c15:formulaRef>
                          <c15:sqref>'BASE_ TRIMESTRAL'!$I$111:$X$111</c15:sqref>
                        </c15:formulaRef>
                      </c:ext>
                    </c:extLst>
                    <c:numCache>
                      <c:formatCode>0.0</c:formatCode>
                      <c:ptCount val="16"/>
                      <c:pt idx="0">
                        <c:v>15.8</c:v>
                      </c:pt>
                      <c:pt idx="1">
                        <c:v>15.8</c:v>
                      </c:pt>
                      <c:pt idx="2">
                        <c:v>15.8</c:v>
                      </c:pt>
                      <c:pt idx="3">
                        <c:v>16.2</c:v>
                      </c:pt>
                      <c:pt idx="4">
                        <c:v>15.9</c:v>
                      </c:pt>
                      <c:pt idx="5">
                        <c:v>15.9</c:v>
                      </c:pt>
                      <c:pt idx="6">
                        <c:v>16</c:v>
                      </c:pt>
                      <c:pt idx="7">
                        <c:v>16.2</c:v>
                      </c:pt>
                      <c:pt idx="8">
                        <c:v>16.100000000000001</c:v>
                      </c:pt>
                      <c:pt idx="9">
                        <c:v>16.100000000000001</c:v>
                      </c:pt>
                      <c:pt idx="10">
                        <c:v>16</c:v>
                      </c:pt>
                      <c:pt idx="11">
                        <c:v>15.9</c:v>
                      </c:pt>
                      <c:pt idx="12">
                        <c:v>15.5</c:v>
                      </c:pt>
                      <c:pt idx="13">
                        <c:v>15.5</c:v>
                      </c:pt>
                      <c:pt idx="14">
                        <c:v>15.2</c:v>
                      </c:pt>
                      <c:pt idx="15">
                        <c:v>15.2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7BB-478E-A2AE-0EC6980D684F}"/>
                  </c:ext>
                </c:extLst>
              </c15:ser>
            </c15:filteredLineSeries>
          </c:ext>
        </c:extLst>
      </c:lineChart>
      <c:catAx>
        <c:axId val="6723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672358064"/>
        <c:crosses val="autoZero"/>
        <c:auto val="1"/>
        <c:lblAlgn val="ctr"/>
        <c:lblOffset val="100"/>
        <c:noMultiLvlLbl val="0"/>
      </c:catAx>
      <c:valAx>
        <c:axId val="6723580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67235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693132108486442E-2"/>
          <c:y val="0.84131899778368546"/>
          <c:w val="0.90328040244969376"/>
          <c:h val="0.13308100651657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'BASE_ TRIMESTRAL'!$B$84</c:f>
              <c:strCache>
                <c:ptCount val="1"/>
                <c:pt idx="0">
                  <c:v>Extração e Ref.Petróleo e Gás Natural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TRIMESTRAL'!$C$84:$X$84</c15:sqref>
                  </c15:fullRef>
                </c:ext>
              </c:extLst>
              <c:f>'BASE_ TRIMESTRAL'!$I$84:$X$84</c:f>
              <c:numCache>
                <c:formatCode>0.0</c:formatCode>
                <c:ptCount val="16"/>
                <c:pt idx="0">
                  <c:v>-6.8</c:v>
                </c:pt>
                <c:pt idx="1">
                  <c:v>-4.0999999999999996</c:v>
                </c:pt>
                <c:pt idx="2">
                  <c:v>-8.6</c:v>
                </c:pt>
                <c:pt idx="3">
                  <c:v>-6.5</c:v>
                </c:pt>
                <c:pt idx="4">
                  <c:v>-1.7</c:v>
                </c:pt>
                <c:pt idx="5">
                  <c:v>-8.1999999999999993</c:v>
                </c:pt>
                <c:pt idx="6">
                  <c:v>-5.4</c:v>
                </c:pt>
                <c:pt idx="7">
                  <c:v>-11.9</c:v>
                </c:pt>
                <c:pt idx="8">
                  <c:v>-18.7</c:v>
                </c:pt>
                <c:pt idx="9">
                  <c:v>-12.1</c:v>
                </c:pt>
                <c:pt idx="10">
                  <c:v>-11.1</c:v>
                </c:pt>
                <c:pt idx="11">
                  <c:v>-2.8</c:v>
                </c:pt>
                <c:pt idx="12" formatCode="General">
                  <c:v>2.2999999999999998</c:v>
                </c:pt>
                <c:pt idx="13" formatCode="General">
                  <c:v>2.2000000000000002</c:v>
                </c:pt>
                <c:pt idx="14" formatCode="General">
                  <c:v>2.7</c:v>
                </c:pt>
                <c:pt idx="15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1-4EB4-B8AE-3503D4E2E0DB}"/>
            </c:ext>
          </c:extLst>
        </c:ser>
        <c:ser>
          <c:idx val="1"/>
          <c:order val="1"/>
          <c:tx>
            <c:strRef>
              <c:f>'BASE_ TRIMESTRAL'!$B$85</c:f>
              <c:strCache>
                <c:ptCount val="1"/>
                <c:pt idx="0">
                  <c:v>Construção 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TRIMESTRAL'!$C$85:$X$85</c15:sqref>
                  </c15:fullRef>
                </c:ext>
              </c:extLst>
              <c:f>'BASE_ TRIMESTRAL'!$I$85:$X$85</c:f>
              <c:numCache>
                <c:formatCode>0.0</c:formatCode>
                <c:ptCount val="16"/>
                <c:pt idx="0">
                  <c:v>11</c:v>
                </c:pt>
                <c:pt idx="1">
                  <c:v>3.1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2.6</c:v>
                </c:pt>
                <c:pt idx="5">
                  <c:v>-41.1</c:v>
                </c:pt>
                <c:pt idx="6">
                  <c:v>-34.299999999999997</c:v>
                </c:pt>
                <c:pt idx="7">
                  <c:v>-33.6</c:v>
                </c:pt>
                <c:pt idx="8">
                  <c:v>-26.7</c:v>
                </c:pt>
                <c:pt idx="9">
                  <c:v>-5</c:v>
                </c:pt>
                <c:pt idx="10">
                  <c:v>7.5</c:v>
                </c:pt>
                <c:pt idx="11">
                  <c:v>5.3</c:v>
                </c:pt>
                <c:pt idx="12" formatCode="General">
                  <c:v>5.8</c:v>
                </c:pt>
                <c:pt idx="13" formatCode="General">
                  <c:v>6.2</c:v>
                </c:pt>
                <c:pt idx="14">
                  <c:v>3</c:v>
                </c:pt>
                <c:pt idx="15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1-4EB4-B8AE-3503D4E2E0DB}"/>
            </c:ext>
          </c:extLst>
        </c:ser>
        <c:ser>
          <c:idx val="2"/>
          <c:order val="2"/>
          <c:tx>
            <c:strRef>
              <c:f>'BASE_ TRIMESTRAL'!$B$86</c:f>
              <c:strCache>
                <c:ptCount val="1"/>
                <c:pt idx="0">
                  <c:v>Comércio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TRIMESTRAL'!$C$86:$X$86</c15:sqref>
                  </c15:fullRef>
                </c:ext>
              </c:extLst>
              <c:f>'BASE_ TRIMESTRAL'!$I$86:$X$86</c:f>
              <c:numCache>
                <c:formatCode>0.0</c:formatCode>
                <c:ptCount val="16"/>
                <c:pt idx="0">
                  <c:v>-0.3</c:v>
                </c:pt>
                <c:pt idx="1">
                  <c:v>-6.4</c:v>
                </c:pt>
                <c:pt idx="2">
                  <c:v>6.6</c:v>
                </c:pt>
                <c:pt idx="3">
                  <c:v>9</c:v>
                </c:pt>
                <c:pt idx="4">
                  <c:v>-4.8</c:v>
                </c:pt>
                <c:pt idx="5">
                  <c:v>0.7</c:v>
                </c:pt>
                <c:pt idx="6">
                  <c:v>6.5</c:v>
                </c:pt>
                <c:pt idx="7">
                  <c:v>16.600000000000001</c:v>
                </c:pt>
                <c:pt idx="8">
                  <c:v>26.1</c:v>
                </c:pt>
                <c:pt idx="9">
                  <c:v>6.9</c:v>
                </c:pt>
                <c:pt idx="10">
                  <c:v>18.399999999999999</c:v>
                </c:pt>
                <c:pt idx="11">
                  <c:v>2.9</c:v>
                </c:pt>
                <c:pt idx="12" formatCode="General">
                  <c:v>1.6</c:v>
                </c:pt>
                <c:pt idx="13" formatCode="General">
                  <c:v>-5.3</c:v>
                </c:pt>
                <c:pt idx="14" formatCode="General">
                  <c:v>1.8</c:v>
                </c:pt>
                <c:pt idx="15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71-4EB4-B8AE-3503D4E2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68884304"/>
        <c:axId val="468876400"/>
      </c:barChart>
      <c:lineChart>
        <c:grouping val="standard"/>
        <c:varyColors val="0"/>
        <c:ser>
          <c:idx val="3"/>
          <c:order val="3"/>
          <c:tx>
            <c:strRef>
              <c:f>'BASE_ TRIMESTRAL'!$B$87</c:f>
              <c:strCache>
                <c:ptCount val="1"/>
                <c:pt idx="0">
                  <c:v>PIB real</c:v>
                </c:pt>
              </c:strCache>
            </c:strRef>
          </c:tx>
          <c:spPr>
            <a:ln w="15875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strLit>
              <c:ptCount val="1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13</c:v>
              </c:pt>
              <c:pt idx="7">
                <c:v>14</c:v>
              </c:pt>
              <c:pt idx="8">
                <c:v>15</c:v>
              </c:pt>
              <c:pt idx="9">
                <c:v>16</c:v>
              </c:pt>
              <c:pt idx="10">
                <c:v>17</c:v>
              </c:pt>
              <c:pt idx="11">
                <c:v>18</c:v>
              </c:pt>
              <c:pt idx="12">
                <c:v>19</c:v>
              </c:pt>
              <c:pt idx="13">
                <c:v>20</c:v>
              </c:pt>
              <c:pt idx="14">
                <c:v>21</c:v>
              </c:pt>
              <c:pt idx="15">
                <c:v>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TRIMESTRAL'!$C$87:$X$87</c15:sqref>
                  </c15:fullRef>
                </c:ext>
              </c:extLst>
              <c:f>'BASE_ TRIMESTRAL'!$I$87:$X$87</c:f>
              <c:numCache>
                <c:formatCode>0.0</c:formatCode>
                <c:ptCount val="16"/>
                <c:pt idx="0">
                  <c:v>-0.3</c:v>
                </c:pt>
                <c:pt idx="1">
                  <c:v>0.9</c:v>
                </c:pt>
                <c:pt idx="2">
                  <c:v>-1.3</c:v>
                </c:pt>
                <c:pt idx="3" formatCode="General">
                  <c:v>-1.5</c:v>
                </c:pt>
                <c:pt idx="4" formatCode="General">
                  <c:v>-0.8</c:v>
                </c:pt>
                <c:pt idx="5">
                  <c:v>-8.5</c:v>
                </c:pt>
                <c:pt idx="6">
                  <c:v>-6.2</c:v>
                </c:pt>
                <c:pt idx="7" formatCode="General">
                  <c:v>-5.4</c:v>
                </c:pt>
                <c:pt idx="8" formatCode="General">
                  <c:v>-3.4</c:v>
                </c:pt>
                <c:pt idx="9" formatCode="General">
                  <c:v>-0.2</c:v>
                </c:pt>
                <c:pt idx="10" formatCode="General">
                  <c:v>0.9</c:v>
                </c:pt>
                <c:pt idx="11" formatCode="General">
                  <c:v>2.4</c:v>
                </c:pt>
                <c:pt idx="12" formatCode="General">
                  <c:v>2.8</c:v>
                </c:pt>
                <c:pt idx="13" formatCode="General">
                  <c:v>3.6</c:v>
                </c:pt>
                <c:pt idx="14" formatCode="General">
                  <c:v>3.9</c:v>
                </c:pt>
                <c:pt idx="15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1-4EB4-B8AE-3503D4E2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901600"/>
        <c:axId val="550898272"/>
      </c:lineChart>
      <c:catAx>
        <c:axId val="46888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68876400"/>
        <c:crosses val="autoZero"/>
        <c:auto val="1"/>
        <c:lblAlgn val="ctr"/>
        <c:lblOffset val="100"/>
        <c:noMultiLvlLbl val="0"/>
      </c:catAx>
      <c:valAx>
        <c:axId val="468876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468884304"/>
        <c:crosses val="autoZero"/>
        <c:crossBetween val="between"/>
      </c:valAx>
      <c:valAx>
        <c:axId val="550898272"/>
        <c:scaling>
          <c:orientation val="minMax"/>
        </c:scaling>
        <c:delete val="0"/>
        <c:axPos val="r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550901600"/>
        <c:crosses val="max"/>
        <c:crossBetween val="between"/>
      </c:valAx>
      <c:catAx>
        <c:axId val="5509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89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85127760481006"/>
          <c:y val="0.74058866099672349"/>
          <c:w val="0.47079892269460732"/>
          <c:h val="0.258108009226119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'BASE_ TRIMESTRAL'!$B$92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TRIMESTRAL'!$C$92:$X$92</c15:sqref>
                  </c15:fullRef>
                </c:ext>
              </c:extLst>
              <c:f>'BASE_ TRIMESTRAL'!$I$92:$X$92</c:f>
              <c:numCache>
                <c:formatCode>0.0</c:formatCode>
                <c:ptCount val="16"/>
                <c:pt idx="0">
                  <c:v>60.5</c:v>
                </c:pt>
                <c:pt idx="1" formatCode="General">
                  <c:v>65.099999999999994</c:v>
                </c:pt>
                <c:pt idx="2">
                  <c:v>59.7</c:v>
                </c:pt>
                <c:pt idx="3">
                  <c:v>60.3</c:v>
                </c:pt>
                <c:pt idx="4">
                  <c:v>49.1</c:v>
                </c:pt>
                <c:pt idx="5" formatCode="General">
                  <c:v>30.3</c:v>
                </c:pt>
                <c:pt idx="6">
                  <c:v>42</c:v>
                </c:pt>
                <c:pt idx="7">
                  <c:v>45.2</c:v>
                </c:pt>
                <c:pt idx="8">
                  <c:v>61.1</c:v>
                </c:pt>
                <c:pt idx="9">
                  <c:v>69</c:v>
                </c:pt>
                <c:pt idx="10">
                  <c:v>73.2</c:v>
                </c:pt>
                <c:pt idx="11">
                  <c:v>79.599999999999994</c:v>
                </c:pt>
                <c:pt idx="12">
                  <c:v>99</c:v>
                </c:pt>
                <c:pt idx="13" formatCode="General">
                  <c:v>112.7</c:v>
                </c:pt>
                <c:pt idx="14" formatCode="General">
                  <c:v>99.2</c:v>
                </c:pt>
                <c:pt idx="15" formatCode="General">
                  <c:v>88.37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0-4098-919E-350984634C7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1823856"/>
        <c:axId val="5218251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'BASE_ TRIMESTRAL'!$B$93</c15:sqref>
                        </c15:formulaRef>
                      </c:ext>
                    </c:extLst>
                    <c:strCache>
                      <c:ptCount val="1"/>
                      <c:pt idx="0">
                        <c:v>Média Brent, WTI e Dubai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PT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'BASE_ TRIMESTRAL'!$C$10:$X$11</c15:sqref>
                        </c15:fullRef>
                        <c15:formulaRef>
                          <c15:sqref>'BASE_ TRIMESTRAL'!$I$10:$X$11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'BASE_ TRIMESTRAL'!$C$93:$X$93</c15:sqref>
                        </c15:fullRef>
                        <c15:formulaRef>
                          <c15:sqref>'BASE_ TRIMESTRAL'!$I$93:$X$93</c15:sqref>
                        </c15:formulaRef>
                      </c:ext>
                    </c:extLst>
                    <c:numCache>
                      <c:formatCode>0.0</c:formatCode>
                      <c:ptCount val="16"/>
                      <c:pt idx="0">
                        <c:v>64.3</c:v>
                      </c:pt>
                      <c:pt idx="1" formatCode="General">
                        <c:v>65.06</c:v>
                      </c:pt>
                      <c:pt idx="2">
                        <c:v>59.73</c:v>
                      </c:pt>
                      <c:pt idx="3">
                        <c:v>60.34</c:v>
                      </c:pt>
                      <c:pt idx="4">
                        <c:v>49.06</c:v>
                      </c:pt>
                      <c:pt idx="5" formatCode="General">
                        <c:v>30.29</c:v>
                      </c:pt>
                      <c:pt idx="6">
                        <c:v>42.04</c:v>
                      </c:pt>
                      <c:pt idx="7">
                        <c:v>43.64</c:v>
                      </c:pt>
                      <c:pt idx="8">
                        <c:v>59.3</c:v>
                      </c:pt>
                      <c:pt idx="9">
                        <c:v>67.05</c:v>
                      </c:pt>
                      <c:pt idx="10">
                        <c:v>71.650000000000006</c:v>
                      </c:pt>
                      <c:pt idx="11">
                        <c:v>78.28</c:v>
                      </c:pt>
                      <c:pt idx="12">
                        <c:v>96.62</c:v>
                      </c:pt>
                      <c:pt idx="13">
                        <c:v>110.1</c:v>
                      </c:pt>
                      <c:pt idx="14" formatCode="General">
                        <c:v>96.4</c:v>
                      </c:pt>
                      <c:pt idx="15" formatCode="General">
                        <c:v>85.26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360-4098-919E-350984634C72}"/>
                  </c:ext>
                </c:extLst>
              </c15:ser>
            </c15:filteredLineSeries>
          </c:ext>
        </c:extLst>
      </c:lineChart>
      <c:catAx>
        <c:axId val="52182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521825104"/>
        <c:crosses val="autoZero"/>
        <c:auto val="1"/>
        <c:lblAlgn val="ctr"/>
        <c:lblOffset val="100"/>
        <c:noMultiLvlLbl val="0"/>
      </c:catAx>
      <c:valAx>
        <c:axId val="5218251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2182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61168214943614E-2"/>
          <c:y val="7.1548371919239448E-2"/>
          <c:w val="0.88467545723451457"/>
          <c:h val="0.7001468755799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'BASE_ MENSAL'!$B$30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'BASE_ MENSAL'!$C$25:$N$25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'BASE_ MENSAL'!$C$30:$N$30</c:f>
              <c:numCache>
                <c:formatCode>0.0</c:formatCode>
                <c:ptCount val="12"/>
                <c:pt idx="0">
                  <c:v>-0.22942259915257299</c:v>
                </c:pt>
                <c:pt idx="1">
                  <c:v>0.22550277312549699</c:v>
                </c:pt>
                <c:pt idx="2">
                  <c:v>1.2983741510878199</c:v>
                </c:pt>
                <c:pt idx="3" formatCode="General">
                  <c:v>1.5</c:v>
                </c:pt>
                <c:pt idx="4" formatCode="General">
                  <c:v>1.7</c:v>
                </c:pt>
                <c:pt idx="5">
                  <c:v>2</c:v>
                </c:pt>
                <c:pt idx="6" formatCode="General">
                  <c:v>2.7</c:v>
                </c:pt>
                <c:pt idx="7" formatCode="General">
                  <c:v>4.8</c:v>
                </c:pt>
                <c:pt idx="8" formatCode="General">
                  <c:v>6.1</c:v>
                </c:pt>
                <c:pt idx="9" formatCode="General">
                  <c:v>7.3</c:v>
                </c:pt>
                <c:pt idx="10" formatCode="General">
                  <c:v>8.3000000000000007</c:v>
                </c:pt>
                <c:pt idx="11" formatCode="General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9-407F-891C-890553FE54DF}"/>
            </c:ext>
          </c:extLst>
        </c:ser>
        <c:ser>
          <c:idx val="1"/>
          <c:order val="1"/>
          <c:tx>
            <c:strRef>
              <c:f>'BASE_ MENSAL'!$B$31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'BASE_ MENSAL'!$C$25:$N$25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'BASE_ MENSAL'!$C$31:$N$31</c:f>
              <c:numCache>
                <c:formatCode>0.0</c:formatCode>
                <c:ptCount val="12"/>
                <c:pt idx="0">
                  <c:v>0.9</c:v>
                </c:pt>
                <c:pt idx="1">
                  <c:v>1.2</c:v>
                </c:pt>
                <c:pt idx="2">
                  <c:v>1.5</c:v>
                </c:pt>
                <c:pt idx="3">
                  <c:v>3.3</c:v>
                </c:pt>
                <c:pt idx="4">
                  <c:v>4.0999999999999996</c:v>
                </c:pt>
                <c:pt idx="5">
                  <c:v>4.8</c:v>
                </c:pt>
                <c:pt idx="6">
                  <c:v>5.0999999999999996</c:v>
                </c:pt>
                <c:pt idx="7">
                  <c:v>5.3</c:v>
                </c:pt>
                <c:pt idx="8">
                  <c:v>6.3</c:v>
                </c:pt>
                <c:pt idx="9">
                  <c:v>8.1999999999999993</c:v>
                </c:pt>
                <c:pt idx="10">
                  <c:v>8.8000000000000007</c:v>
                </c:pt>
                <c:pt idx="11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9-407F-891C-890553FE54DF}"/>
            </c:ext>
          </c:extLst>
        </c:ser>
        <c:ser>
          <c:idx val="2"/>
          <c:order val="2"/>
          <c:tx>
            <c:strRef>
              <c:f>'BASE_ MENSAL'!$B$32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'BASE_ MENSAL'!$C$25:$N$25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'BASE_ MENSAL'!$C$32:$N$32</c:f>
              <c:numCache>
                <c:formatCode>0.0</c:formatCode>
                <c:ptCount val="12"/>
                <c:pt idx="0">
                  <c:v>-0.3</c:v>
                </c:pt>
                <c:pt idx="1">
                  <c:v>0.8</c:v>
                </c:pt>
                <c:pt idx="2">
                  <c:v>1.1000000000000001</c:v>
                </c:pt>
                <c:pt idx="3">
                  <c:v>1.5</c:v>
                </c:pt>
                <c:pt idx="4">
                  <c:v>1.9</c:v>
                </c:pt>
                <c:pt idx="5">
                  <c:v>2.5</c:v>
                </c:pt>
                <c:pt idx="6">
                  <c:v>2.7</c:v>
                </c:pt>
                <c:pt idx="7">
                  <c:v>3.1</c:v>
                </c:pt>
                <c:pt idx="8">
                  <c:v>3.4</c:v>
                </c:pt>
                <c:pt idx="9">
                  <c:v>4.2</c:v>
                </c:pt>
                <c:pt idx="10">
                  <c:v>5.8</c:v>
                </c:pt>
                <c:pt idx="11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9-407F-891C-890553FE54DF}"/>
            </c:ext>
          </c:extLst>
        </c:ser>
        <c:ser>
          <c:idx val="3"/>
          <c:order val="3"/>
          <c:tx>
            <c:strRef>
              <c:f>'BASE_ MENSAL'!$B$29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8-4991-9CF1-63B897EAB0A6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5-4C5A-9964-C8B1EE97ABE2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5-4C5A-9964-C8B1EE97ABE2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1-4AE5-B700-F5B54BF4A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'BASE_ MENSAL'!$C$29:$N$29</c:f>
              <c:numCache>
                <c:formatCode>General</c:formatCode>
                <c:ptCount val="12"/>
                <c:pt idx="0">
                  <c:v>0.65</c:v>
                </c:pt>
                <c:pt idx="1">
                  <c:v>2.59</c:v>
                </c:pt>
                <c:pt idx="2" formatCode="0.0">
                  <c:v>4.3</c:v>
                </c:pt>
                <c:pt idx="3">
                  <c:v>5.95</c:v>
                </c:pt>
                <c:pt idx="4">
                  <c:v>6.77</c:v>
                </c:pt>
                <c:pt idx="5" formatCode="0.0">
                  <c:v>8.6999999999999993</c:v>
                </c:pt>
                <c:pt idx="6">
                  <c:v>11.19</c:v>
                </c:pt>
                <c:pt idx="7">
                  <c:v>14.29</c:v>
                </c:pt>
                <c:pt idx="8" formatCode="0.0">
                  <c:v>18.100000000000001</c:v>
                </c:pt>
                <c:pt idx="9" formatCode="0.0">
                  <c:v>21</c:v>
                </c:pt>
                <c:pt idx="10">
                  <c:v>23.2</c:v>
                </c:pt>
                <c:pt idx="11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8-4991-9CF1-63B897EAB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0684288"/>
        <c:axId val="140727040"/>
      </c:barChart>
      <c:catAx>
        <c:axId val="1406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0727040"/>
        <c:crosses val="autoZero"/>
        <c:auto val="1"/>
        <c:lblAlgn val="ctr"/>
        <c:lblOffset val="100"/>
        <c:noMultiLvlLbl val="0"/>
      </c:catAx>
      <c:valAx>
        <c:axId val="1407270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068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Trebuchet MS" panose="020B0603020202020204" pitchFamily="34" charset="0"/>
        </a:defRPr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'BASE_ TRIMESTRAL'!$B$95</c:f>
              <c:strCache>
                <c:ptCount val="1"/>
                <c:pt idx="0">
                  <c:v>Preço do Gás Natural Europeu (dólar/mmbtu)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TRIMESTRAL'!$C$95:$X$95</c15:sqref>
                  </c15:fullRef>
                </c:ext>
              </c:extLst>
              <c:f>'BASE_ TRIMESTRAL'!$I$95:$X$95</c:f>
              <c:numCache>
                <c:formatCode>0.0</c:formatCode>
                <c:ptCount val="16"/>
                <c:pt idx="0">
                  <c:v>6.1</c:v>
                </c:pt>
                <c:pt idx="1">
                  <c:v>4.3</c:v>
                </c:pt>
                <c:pt idx="2">
                  <c:v>3.8</c:v>
                </c:pt>
                <c:pt idx="3">
                  <c:v>4.9000000000000004</c:v>
                </c:pt>
                <c:pt idx="4">
                  <c:v>3.1</c:v>
                </c:pt>
                <c:pt idx="5">
                  <c:v>1.8</c:v>
                </c:pt>
                <c:pt idx="6">
                  <c:v>2.9</c:v>
                </c:pt>
                <c:pt idx="7">
                  <c:v>5.2</c:v>
                </c:pt>
                <c:pt idx="8">
                  <c:v>6.5</c:v>
                </c:pt>
                <c:pt idx="9">
                  <c:v>8.8000000000000007</c:v>
                </c:pt>
                <c:pt idx="10">
                  <c:v>16.899999999999999</c:v>
                </c:pt>
                <c:pt idx="11">
                  <c:v>32.200000000000003</c:v>
                </c:pt>
                <c:pt idx="12">
                  <c:v>32.6</c:v>
                </c:pt>
                <c:pt idx="13">
                  <c:v>31.6</c:v>
                </c:pt>
                <c:pt idx="14">
                  <c:v>60.2</c:v>
                </c:pt>
                <c:pt idx="15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4-40CB-9FC5-EC6B67BB6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-24"/>
        <c:axId val="2018810303"/>
        <c:axId val="2018809055"/>
      </c:barChart>
      <c:catAx>
        <c:axId val="201881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2018809055"/>
        <c:crosses val="autoZero"/>
        <c:auto val="1"/>
        <c:lblAlgn val="ctr"/>
        <c:lblOffset val="100"/>
        <c:noMultiLvlLbl val="0"/>
      </c:catAx>
      <c:valAx>
        <c:axId val="201880905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18810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'BASE_ TRIMESTRAL'!$B$99</c:f>
              <c:strCache>
                <c:ptCount val="1"/>
                <c:pt idx="0">
                  <c:v>Preço de cacau  (USD/kg)</c:v>
                </c:pt>
              </c:strCache>
            </c:strRef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TRIMESTRAL'!$C$99:$X$99</c15:sqref>
                  </c15:fullRef>
                </c:ext>
              </c:extLst>
              <c:f>'BASE_ TRIMESTRAL'!$I$99:$X$99</c:f>
              <c:numCache>
                <c:formatCode>0.00</c:formatCode>
                <c:ptCount val="16"/>
                <c:pt idx="0">
                  <c:v>2.2400000000000002</c:v>
                </c:pt>
                <c:pt idx="1">
                  <c:v>2.35</c:v>
                </c:pt>
                <c:pt idx="2">
                  <c:v>2.31</c:v>
                </c:pt>
                <c:pt idx="3">
                  <c:v>2.4700000000000002</c:v>
                </c:pt>
                <c:pt idx="4">
                  <c:v>2.5499999999999998</c:v>
                </c:pt>
                <c:pt idx="5">
                  <c:v>2.27</c:v>
                </c:pt>
                <c:pt idx="6">
                  <c:v>2.2999999999999998</c:v>
                </c:pt>
                <c:pt idx="7">
                  <c:v>2.35</c:v>
                </c:pt>
                <c:pt idx="8">
                  <c:v>2.42</c:v>
                </c:pt>
                <c:pt idx="9">
                  <c:v>2.38</c:v>
                </c:pt>
                <c:pt idx="10">
                  <c:v>2.46</c:v>
                </c:pt>
                <c:pt idx="11" formatCode="General">
                  <c:v>2.4500000000000002</c:v>
                </c:pt>
                <c:pt idx="12" formatCode="General">
                  <c:v>2.4900000000000002</c:v>
                </c:pt>
                <c:pt idx="13">
                  <c:v>2.38</c:v>
                </c:pt>
                <c:pt idx="14">
                  <c:v>2.29</c:v>
                </c:pt>
                <c:pt idx="15" formatCode="General">
                  <c:v>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8-4B07-B8E0-8B02E3B62E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noFill/>
              <a:round/>
            </a:ln>
            <a:effectLst/>
          </c:spPr>
        </c:dropLines>
        <c:smooth val="0"/>
        <c:axId val="1863690447"/>
        <c:axId val="1863688367"/>
      </c:lineChart>
      <c:catAx>
        <c:axId val="1863690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3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863688367"/>
        <c:crosses val="autoZero"/>
        <c:auto val="1"/>
        <c:lblAlgn val="ctr"/>
        <c:lblOffset val="100"/>
        <c:noMultiLvlLbl val="0"/>
      </c:catAx>
      <c:valAx>
        <c:axId val="1863688367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863690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'BASE_ TRIMESTRAL'!$B$101</c:f>
              <c:strCache>
                <c:ptCount val="1"/>
                <c:pt idx="0">
                  <c:v>Preço de óleo de palma (USD/mt)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TRIMESTRAL'!$C$101:$X$101</c15:sqref>
                  </c15:fullRef>
                </c:ext>
              </c:extLst>
              <c:f>'BASE_ TRIMESTRAL'!$I$101:$X$101</c:f>
              <c:numCache>
                <c:formatCode>0.0</c:formatCode>
                <c:ptCount val="16"/>
                <c:pt idx="0">
                  <c:v>586.9</c:v>
                </c:pt>
                <c:pt idx="1">
                  <c:v>568.4</c:v>
                </c:pt>
                <c:pt idx="2">
                  <c:v>570.1</c:v>
                </c:pt>
                <c:pt idx="3">
                  <c:v>680.2</c:v>
                </c:pt>
                <c:pt idx="4">
                  <c:v>725</c:v>
                </c:pt>
                <c:pt idx="5">
                  <c:v>614</c:v>
                </c:pt>
                <c:pt idx="6">
                  <c:v>750.2</c:v>
                </c:pt>
                <c:pt idx="7">
                  <c:v>917.8</c:v>
                </c:pt>
                <c:pt idx="8">
                  <c:v>1013.5</c:v>
                </c:pt>
                <c:pt idx="9">
                  <c:v>1073</c:v>
                </c:pt>
                <c:pt idx="10">
                  <c:v>1128.7</c:v>
                </c:pt>
                <c:pt idx="11" formatCode="General">
                  <c:v>1307.0999999999999</c:v>
                </c:pt>
                <c:pt idx="12">
                  <c:v>1548</c:v>
                </c:pt>
                <c:pt idx="13">
                  <c:v>1633.6</c:v>
                </c:pt>
                <c:pt idx="14">
                  <c:v>997.3</c:v>
                </c:pt>
                <c:pt idx="15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D24-B0B6-BD3719BF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6633007"/>
        <c:axId val="2016635503"/>
      </c:areaChart>
      <c:catAx>
        <c:axId val="201663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2016635503"/>
        <c:crosses val="autoZero"/>
        <c:auto val="1"/>
        <c:lblAlgn val="ctr"/>
        <c:lblOffset val="100"/>
        <c:noMultiLvlLbl val="0"/>
      </c:catAx>
      <c:valAx>
        <c:axId val="201663550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201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7008091298198"/>
          <c:y val="7.0619389995328005E-2"/>
          <c:w val="0.85218065407529064"/>
          <c:h val="0.8080807693011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'BASE_ TRIMESTRAL'!$B$55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TRIMESTRAL'!$C$55:$X$55</c15:sqref>
                  </c15:fullRef>
                </c:ext>
              </c:extLst>
              <c:f>'BASE_ TRIMESTRAL'!$I$55:$X$55</c:f>
              <c:numCache>
                <c:formatCode>#\ ##0.0</c:formatCode>
                <c:ptCount val="16"/>
                <c:pt idx="0">
                  <c:v>2.5</c:v>
                </c:pt>
                <c:pt idx="1">
                  <c:v>1.9</c:v>
                </c:pt>
                <c:pt idx="2">
                  <c:v>2.6</c:v>
                </c:pt>
                <c:pt idx="3">
                  <c:v>1.9</c:v>
                </c:pt>
                <c:pt idx="4">
                  <c:v>-0.4</c:v>
                </c:pt>
                <c:pt idx="5">
                  <c:v>-14.4</c:v>
                </c:pt>
                <c:pt idx="6">
                  <c:v>-4</c:v>
                </c:pt>
                <c:pt idx="7">
                  <c:v>-5.6</c:v>
                </c:pt>
                <c:pt idx="8">
                  <c:v>-7.1</c:v>
                </c:pt>
                <c:pt idx="9">
                  <c:v>18.5</c:v>
                </c:pt>
                <c:pt idx="10">
                  <c:v>4</c:v>
                </c:pt>
                <c:pt idx="11">
                  <c:v>5.4</c:v>
                </c:pt>
                <c:pt idx="12" formatCode="General">
                  <c:v>12.6</c:v>
                </c:pt>
                <c:pt idx="13">
                  <c:v>4.5999999999999996</c:v>
                </c:pt>
                <c:pt idx="14" formatCode="General">
                  <c:v>4.4000000000000004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7-4902-B9C1-2B3C1E55834F}"/>
            </c:ext>
          </c:extLst>
        </c:ser>
        <c:ser>
          <c:idx val="1"/>
          <c:order val="1"/>
          <c:tx>
            <c:strRef>
              <c:f>'BASE_ TRIMESTRAL'!$B$56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TRIMESTRAL'!$C$56:$X$56</c15:sqref>
                  </c15:fullRef>
                </c:ext>
              </c:extLst>
              <c:f>'BASE_ TRIMESTRAL'!$I$56:$X$56</c:f>
              <c:numCache>
                <c:formatCode>#\ ##0.0</c:formatCode>
                <c:ptCount val="16"/>
                <c:pt idx="0">
                  <c:v>0.7</c:v>
                </c:pt>
                <c:pt idx="1">
                  <c:v>0.7</c:v>
                </c:pt>
                <c:pt idx="2">
                  <c:v>1.2</c:v>
                </c:pt>
                <c:pt idx="3">
                  <c:v>1.5</c:v>
                </c:pt>
                <c:pt idx="4">
                  <c:v>0.4</c:v>
                </c:pt>
                <c:pt idx="5">
                  <c:v>-3.9</c:v>
                </c:pt>
                <c:pt idx="6">
                  <c:v>2.7</c:v>
                </c:pt>
                <c:pt idx="7">
                  <c:v>2.6</c:v>
                </c:pt>
                <c:pt idx="8">
                  <c:v>2.6</c:v>
                </c:pt>
                <c:pt idx="9">
                  <c:v>9.4</c:v>
                </c:pt>
                <c:pt idx="10">
                  <c:v>3.4</c:v>
                </c:pt>
                <c:pt idx="11">
                  <c:v>2</c:v>
                </c:pt>
                <c:pt idx="12" formatCode="General">
                  <c:v>4.8</c:v>
                </c:pt>
                <c:pt idx="13">
                  <c:v>1.7</c:v>
                </c:pt>
                <c:pt idx="14" formatCode="General">
                  <c:v>0.5</c:v>
                </c:pt>
                <c:pt idx="15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D7-4902-B9C1-2B3C1E55834F}"/>
            </c:ext>
          </c:extLst>
        </c:ser>
        <c:ser>
          <c:idx val="2"/>
          <c:order val="2"/>
          <c:tx>
            <c:strRef>
              <c:f>'BASE_ TRIMESTRAL'!$B$57</c:f>
              <c:strCache>
                <c:ptCount val="1"/>
                <c:pt idx="0">
                  <c:v>FBCF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TRIMESTRAL'!$C$57:$X$57</c15:sqref>
                  </c15:fullRef>
                </c:ext>
              </c:extLst>
              <c:f>'BASE_ TRIMESTRAL'!$I$57:$X$57</c:f>
              <c:numCache>
                <c:formatCode>#\ ##0.0</c:formatCode>
                <c:ptCount val="16"/>
                <c:pt idx="0">
                  <c:v>10.8</c:v>
                </c:pt>
                <c:pt idx="1">
                  <c:v>7.4</c:v>
                </c:pt>
                <c:pt idx="2">
                  <c:v>5.7</c:v>
                </c:pt>
                <c:pt idx="3">
                  <c:v>2.8</c:v>
                </c:pt>
                <c:pt idx="4">
                  <c:v>-2.4</c:v>
                </c:pt>
                <c:pt idx="5">
                  <c:v>-10</c:v>
                </c:pt>
                <c:pt idx="6">
                  <c:v>-7.2</c:v>
                </c:pt>
                <c:pt idx="7">
                  <c:v>0.4</c:v>
                </c:pt>
                <c:pt idx="8">
                  <c:v>3.5</c:v>
                </c:pt>
                <c:pt idx="9">
                  <c:v>14.7</c:v>
                </c:pt>
                <c:pt idx="10">
                  <c:v>2.6</c:v>
                </c:pt>
                <c:pt idx="11">
                  <c:v>5.8</c:v>
                </c:pt>
                <c:pt idx="12" formatCode="General">
                  <c:v>5.8</c:v>
                </c:pt>
                <c:pt idx="13">
                  <c:v>1.6</c:v>
                </c:pt>
                <c:pt idx="14" formatCode="General">
                  <c:v>1.2</c:v>
                </c:pt>
                <c:pt idx="1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7-4902-B9C1-2B3C1E55834F}"/>
            </c:ext>
          </c:extLst>
        </c:ser>
        <c:ser>
          <c:idx val="3"/>
          <c:order val="3"/>
          <c:tx>
            <c:strRef>
              <c:f>'BASE_ TRIMESTRAL'!$B$58</c:f>
              <c:strCache>
                <c:ptCount val="1"/>
                <c:pt idx="0">
                  <c:v>Exportações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TRIMESTRAL'!$C$58:$X$58</c15:sqref>
                  </c15:fullRef>
                </c:ext>
              </c:extLst>
              <c:f>'BASE_ TRIMESTRAL'!$I$58:$X$58</c:f>
              <c:numCache>
                <c:formatCode>#\ ##0.0</c:formatCode>
                <c:ptCount val="16"/>
                <c:pt idx="0">
                  <c:v>3.9</c:v>
                </c:pt>
                <c:pt idx="1">
                  <c:v>2.6</c:v>
                </c:pt>
                <c:pt idx="2">
                  <c:v>2.2000000000000002</c:v>
                </c:pt>
                <c:pt idx="3">
                  <c:v>6.2</c:v>
                </c:pt>
                <c:pt idx="4">
                  <c:v>-5.3</c:v>
                </c:pt>
                <c:pt idx="5">
                  <c:v>-39.200000000000003</c:v>
                </c:pt>
                <c:pt idx="6">
                  <c:v>-16</c:v>
                </c:pt>
                <c:pt idx="7">
                  <c:v>-14.4</c:v>
                </c:pt>
                <c:pt idx="8">
                  <c:v>-7.5</c:v>
                </c:pt>
                <c:pt idx="9">
                  <c:v>42.9</c:v>
                </c:pt>
                <c:pt idx="10">
                  <c:v>11.9</c:v>
                </c:pt>
                <c:pt idx="11">
                  <c:v>16.100000000000001</c:v>
                </c:pt>
                <c:pt idx="12" formatCode="General">
                  <c:v>18.3</c:v>
                </c:pt>
                <c:pt idx="13">
                  <c:v>25.3</c:v>
                </c:pt>
                <c:pt idx="14" formatCode="General">
                  <c:v>16.8</c:v>
                </c:pt>
                <c:pt idx="15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7-4902-B9C1-2B3C1E55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2197888"/>
        <c:axId val="142199424"/>
        <c:extLst/>
      </c:barChart>
      <c:lineChart>
        <c:grouping val="standard"/>
        <c:varyColors val="0"/>
        <c:ser>
          <c:idx val="5"/>
          <c:order val="4"/>
          <c:tx>
            <c:strRef>
              <c:f>'BASE_ TRIMESTRAL'!$B$59</c:f>
              <c:strCache>
                <c:ptCount val="1"/>
                <c:pt idx="0">
                  <c:v>PIB  real</c:v>
                </c:pt>
              </c:strCache>
            </c:strRef>
          </c:tx>
          <c:spPr>
            <a:ln w="25400" cap="flat" cmpd="sng" algn="ctr">
              <a:solidFill>
                <a:srgbClr val="F79646"/>
              </a:solidFill>
              <a:prstDash val="solid"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25400" cap="flat" cmpd="sng" algn="ctr">
                <a:solidFill>
                  <a:srgbClr val="F79646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TRIMESTRAL'!$C$59:$X$59</c15:sqref>
                  </c15:fullRef>
                </c:ext>
              </c:extLst>
              <c:f>'BASE_ TRIMESTRAL'!$I$59:$X$59</c:f>
              <c:numCache>
                <c:formatCode>#\ ##0.0</c:formatCode>
                <c:ptCount val="16"/>
                <c:pt idx="0">
                  <c:v>2.4</c:v>
                </c:pt>
                <c:pt idx="1">
                  <c:v>2.1</c:v>
                </c:pt>
                <c:pt idx="2">
                  <c:v>1.9</c:v>
                </c:pt>
                <c:pt idx="3">
                  <c:v>2.2000000000000002</c:v>
                </c:pt>
                <c:pt idx="4" formatCode="0.0">
                  <c:v>-2.2000000000000002</c:v>
                </c:pt>
                <c:pt idx="5" formatCode="0.0">
                  <c:v>-16.399999999999999</c:v>
                </c:pt>
                <c:pt idx="6" formatCode="0.0">
                  <c:v>-5.6</c:v>
                </c:pt>
                <c:pt idx="7" formatCode="0.0">
                  <c:v>-6.1</c:v>
                </c:pt>
                <c:pt idx="8" formatCode="0.0">
                  <c:v>-5.4</c:v>
                </c:pt>
                <c:pt idx="9" formatCode="0.0">
                  <c:v>16.5</c:v>
                </c:pt>
                <c:pt idx="10" formatCode="0.0">
                  <c:v>4.4000000000000004</c:v>
                </c:pt>
                <c:pt idx="11" formatCode="0.0">
                  <c:v>5.9</c:v>
                </c:pt>
                <c:pt idx="12" formatCode="General">
                  <c:v>11.9</c:v>
                </c:pt>
                <c:pt idx="13" formatCode="General">
                  <c:v>7.1</c:v>
                </c:pt>
                <c:pt idx="14" formatCode="General">
                  <c:v>4.9000000000000004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D7-4902-B9C1-2B3C1E55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97888"/>
        <c:axId val="142199424"/>
      </c:lineChart>
      <c:catAx>
        <c:axId val="14219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shade val="95000"/>
                <a:satMod val="105000"/>
              </a:sys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199424"/>
        <c:crosses val="autoZero"/>
        <c:auto val="1"/>
        <c:lblAlgn val="ctr"/>
        <c:lblOffset val="100"/>
        <c:noMultiLvlLbl val="0"/>
      </c:catAx>
      <c:valAx>
        <c:axId val="142199424"/>
        <c:scaling>
          <c:orientation val="minMax"/>
        </c:scaling>
        <c:delete val="0"/>
        <c:axPos val="l"/>
        <c:numFmt formatCode="#\ 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shade val="95000"/>
                <a:satMod val="105000"/>
              </a:sys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219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22928574359091"/>
          <c:y val="0.86774165730989106"/>
          <c:w val="0.80319050833129613"/>
          <c:h val="0.12970207200112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'BASE_ TRIMESTRAL'!$B$44</c:f>
              <c:strCache>
                <c:ptCount val="1"/>
                <c:pt idx="0">
                  <c:v>Yield das OT`s à 10 anos EUA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TRIMESTRAL'!$C$44:$X$44</c15:sqref>
                  </c15:fullRef>
                </c:ext>
              </c:extLst>
              <c:f>'BASE_ TRIMESTRAL'!$I$44:$X$44</c:f>
              <c:numCache>
                <c:formatCode>0.0</c:formatCode>
                <c:ptCount val="16"/>
                <c:pt idx="0">
                  <c:v>2.7</c:v>
                </c:pt>
                <c:pt idx="1">
                  <c:v>2.2999999999999998</c:v>
                </c:pt>
                <c:pt idx="2">
                  <c:v>1.8</c:v>
                </c:pt>
                <c:pt idx="3">
                  <c:v>1.8</c:v>
                </c:pt>
                <c:pt idx="4">
                  <c:v>1.4</c:v>
                </c:pt>
                <c:pt idx="5">
                  <c:v>0.7</c:v>
                </c:pt>
                <c:pt idx="6">
                  <c:v>0.7</c:v>
                </c:pt>
                <c:pt idx="7">
                  <c:v>0.9</c:v>
                </c:pt>
                <c:pt idx="8">
                  <c:v>1.3</c:v>
                </c:pt>
                <c:pt idx="9">
                  <c:v>1.6</c:v>
                </c:pt>
                <c:pt idx="10">
                  <c:v>1.3</c:v>
                </c:pt>
                <c:pt idx="11">
                  <c:v>1.5</c:v>
                </c:pt>
                <c:pt idx="12">
                  <c:v>2</c:v>
                </c:pt>
                <c:pt idx="13" formatCode="General">
                  <c:v>2.9</c:v>
                </c:pt>
                <c:pt idx="14" formatCode="General">
                  <c:v>3.1</c:v>
                </c:pt>
                <c:pt idx="15" formatCode="General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9-4136-B052-1B73D72E8539}"/>
            </c:ext>
          </c:extLst>
        </c:ser>
        <c:ser>
          <c:idx val="1"/>
          <c:order val="1"/>
          <c:tx>
            <c:strRef>
              <c:f>'BASE_ TRIMESTRAL'!$B$45</c:f>
              <c:strCache>
                <c:ptCount val="1"/>
                <c:pt idx="0">
                  <c:v>Yield das OT`s à 10 anos AE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TRIMESTRAL'!$C$45:$X$45</c15:sqref>
                  </c15:fullRef>
                </c:ext>
              </c:extLst>
              <c:f>'BASE_ TRIMESTRAL'!$I$45:$X$45</c:f>
              <c:numCache>
                <c:formatCode>0.0</c:formatCode>
                <c:ptCount val="16"/>
                <c:pt idx="0">
                  <c:v>1.1000000000000001</c:v>
                </c:pt>
                <c:pt idx="1">
                  <c:v>0.8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0.5</c:v>
                </c:pt>
                <c:pt idx="6">
                  <c:v>0.2</c:v>
                </c:pt>
                <c:pt idx="7">
                  <c:v>-0.1</c:v>
                </c:pt>
                <c:pt idx="8">
                  <c:v>0.1</c:v>
                </c:pt>
                <c:pt idx="9">
                  <c:v>0.3</c:v>
                </c:pt>
                <c:pt idx="10">
                  <c:v>0.1</c:v>
                </c:pt>
                <c:pt idx="11">
                  <c:v>0.3</c:v>
                </c:pt>
                <c:pt idx="12" formatCode="General">
                  <c:v>0.7</c:v>
                </c:pt>
                <c:pt idx="13">
                  <c:v>1.9</c:v>
                </c:pt>
                <c:pt idx="14" formatCode="General">
                  <c:v>2.2000000000000002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9-4136-B052-1B73D72E85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9006304"/>
        <c:axId val="1329014624"/>
      </c:lineChart>
      <c:catAx>
        <c:axId val="132900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29014624"/>
        <c:crosses val="autoZero"/>
        <c:auto val="1"/>
        <c:lblAlgn val="ctr"/>
        <c:lblOffset val="100"/>
        <c:noMultiLvlLbl val="0"/>
      </c:catAx>
      <c:valAx>
        <c:axId val="13290146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2900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0652888432600709"/>
          <c:w val="0.9"/>
          <c:h val="9.34711156739928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'BASE_ MENSAL'!$B$17</c:f>
              <c:strCache>
                <c:ptCount val="1"/>
                <c:pt idx="0">
                  <c:v>IPC  Harmonizado Bens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  <a:ln w="19050">
              <a:noFill/>
            </a:ln>
            <a:effectLst/>
          </c:spPr>
          <c:invertIfNegative val="0"/>
          <c:cat>
            <c:numRef>
              <c:f>'BASE_ MENSAL'!$AY$11:$BV$11</c:f>
              <c:numCache>
                <c:formatCode>[$-816]mmm/yy;@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'BASE_ MENSAL'!$AY$17:$BV$17</c:f>
              <c:numCache>
                <c:formatCode>0.0</c:formatCode>
                <c:ptCount val="24"/>
                <c:pt idx="0">
                  <c:v>0.3</c:v>
                </c:pt>
                <c:pt idx="1">
                  <c:v>0.5</c:v>
                </c:pt>
                <c:pt idx="2">
                  <c:v>0.3</c:v>
                </c:pt>
                <c:pt idx="3">
                  <c:v>1.4</c:v>
                </c:pt>
                <c:pt idx="4">
                  <c:v>2.2999999999999998</c:v>
                </c:pt>
                <c:pt idx="5">
                  <c:v>1.7</c:v>
                </c:pt>
                <c:pt idx="6">
                  <c:v>2.1</c:v>
                </c:pt>
                <c:pt idx="7">
                  <c:v>2.1</c:v>
                </c:pt>
                <c:pt idx="8">
                  <c:v>1.8</c:v>
                </c:pt>
                <c:pt idx="9">
                  <c:v>2.1</c:v>
                </c:pt>
                <c:pt idx="10">
                  <c:v>2.7</c:v>
                </c:pt>
                <c:pt idx="11">
                  <c:v>3.2</c:v>
                </c:pt>
                <c:pt idx="12">
                  <c:v>4.2</c:v>
                </c:pt>
                <c:pt idx="13">
                  <c:v>5.2</c:v>
                </c:pt>
                <c:pt idx="14">
                  <c:v>6.8</c:v>
                </c:pt>
                <c:pt idx="15">
                  <c:v>8.8000000000000007</c:v>
                </c:pt>
                <c:pt idx="16">
                  <c:v>10.199999999999999</c:v>
                </c:pt>
                <c:pt idx="17">
                  <c:v>11.4</c:v>
                </c:pt>
                <c:pt idx="18">
                  <c:v>11.8</c:v>
                </c:pt>
                <c:pt idx="19">
                  <c:v>11.3</c:v>
                </c:pt>
                <c:pt idx="20">
                  <c:v>11.9</c:v>
                </c:pt>
                <c:pt idx="21">
                  <c:v>13.4</c:v>
                </c:pt>
                <c:pt idx="22">
                  <c:v>13.6</c:v>
                </c:pt>
                <c:pt idx="23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5-4691-B629-F3D1BE5FE6A6}"/>
            </c:ext>
          </c:extLst>
        </c:ser>
        <c:ser>
          <c:idx val="1"/>
          <c:order val="1"/>
          <c:tx>
            <c:strRef>
              <c:f>'BASE_ MENSAL'!$B$18</c:f>
              <c:strCache>
                <c:ptCount val="1"/>
                <c:pt idx="0">
                  <c:v>IPC Harmonizado Serviços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numRef>
              <c:f>'BASE_ MENSAL'!$AY$11:$BV$11</c:f>
              <c:numCache>
                <c:formatCode>[$-816]mmm/yy;@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'BASE_ MENSAL'!$AY$18:$BV$18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-0.2</c:v>
                </c:pt>
                <c:pt idx="3">
                  <c:v>-2.1</c:v>
                </c:pt>
                <c:pt idx="4">
                  <c:v>-1.8</c:v>
                </c:pt>
                <c:pt idx="5">
                  <c:v>-3.3</c:v>
                </c:pt>
                <c:pt idx="6">
                  <c:v>0</c:v>
                </c:pt>
                <c:pt idx="7">
                  <c:v>0.4</c:v>
                </c:pt>
                <c:pt idx="8">
                  <c:v>0.8</c:v>
                </c:pt>
                <c:pt idx="9">
                  <c:v>1.4</c:v>
                </c:pt>
                <c:pt idx="10">
                  <c:v>2.4</c:v>
                </c:pt>
                <c:pt idx="11">
                  <c:v>2.1</c:v>
                </c:pt>
                <c:pt idx="12">
                  <c:v>2.2000000000000002</c:v>
                </c:pt>
                <c:pt idx="13">
                  <c:v>3.1</c:v>
                </c:pt>
                <c:pt idx="14">
                  <c:v>3.5</c:v>
                </c:pt>
                <c:pt idx="15">
                  <c:v>5.3</c:v>
                </c:pt>
                <c:pt idx="16">
                  <c:v>5</c:v>
                </c:pt>
                <c:pt idx="17">
                  <c:v>5.5</c:v>
                </c:pt>
                <c:pt idx="18">
                  <c:v>6</c:v>
                </c:pt>
                <c:pt idx="19">
                  <c:v>6.4</c:v>
                </c:pt>
                <c:pt idx="20">
                  <c:v>6.8</c:v>
                </c:pt>
                <c:pt idx="21">
                  <c:v>6.3</c:v>
                </c:pt>
                <c:pt idx="22">
                  <c:v>5.3</c:v>
                </c:pt>
                <c:pt idx="23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5-4691-B629-F3D1BE5F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1728000"/>
        <c:axId val="141860864"/>
      </c:barChart>
      <c:lineChart>
        <c:grouping val="standard"/>
        <c:varyColors val="0"/>
        <c:ser>
          <c:idx val="2"/>
          <c:order val="2"/>
          <c:tx>
            <c:strRef>
              <c:f>'BASE_ MENSAL'!$B$19</c:f>
              <c:strCache>
                <c:ptCount val="1"/>
                <c:pt idx="0">
                  <c:v>IPC Harmonizado Total</c:v>
                </c:pt>
              </c:strCache>
            </c:strRef>
          </c:tx>
          <c:spPr>
            <a:ln w="25400" cap="flat" cmpd="sng" algn="ctr">
              <a:solidFill>
                <a:sysClr val="windowText" lastClr="000000"/>
              </a:solidFill>
              <a:prstDash val="solid"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25400" cap="flat" cmpd="sng" algn="ctr">
                <a:solidFill>
                  <a:sysClr val="windowText" lastClr="000000"/>
                </a:solidFill>
                <a:prstDash val="solid"/>
              </a:ln>
              <a:effectLst/>
            </c:spPr>
          </c:marker>
          <c:cat>
            <c:numRef>
              <c:f>'BASE_ MENSAL'!$AY$11:$BV$11</c:f>
              <c:numCache>
                <c:formatCode>[$-816]mmm/yy;@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'BASE_ MENSAL'!$AY$19:$BV$19</c:f>
              <c:numCache>
                <c:formatCode>0.0</c:formatCode>
                <c:ptCount val="24"/>
                <c:pt idx="0" formatCode="General">
                  <c:v>0.2</c:v>
                </c:pt>
                <c:pt idx="1">
                  <c:v>0.3</c:v>
                </c:pt>
                <c:pt idx="2">
                  <c:v>0.1</c:v>
                </c:pt>
                <c:pt idx="3">
                  <c:v>-0.1</c:v>
                </c:pt>
                <c:pt idx="4">
                  <c:v>0.5</c:v>
                </c:pt>
                <c:pt idx="5">
                  <c:v>-0.6</c:v>
                </c:pt>
                <c:pt idx="6">
                  <c:v>1.1000000000000001</c:v>
                </c:pt>
                <c:pt idx="7">
                  <c:v>1.3</c:v>
                </c:pt>
                <c:pt idx="8">
                  <c:v>1.3</c:v>
                </c:pt>
                <c:pt idx="9">
                  <c:v>1.8</c:v>
                </c:pt>
                <c:pt idx="10">
                  <c:v>2.6</c:v>
                </c:pt>
                <c:pt idx="11">
                  <c:v>2.8</c:v>
                </c:pt>
                <c:pt idx="12">
                  <c:v>3.4</c:v>
                </c:pt>
                <c:pt idx="13">
                  <c:v>4.4000000000000004</c:v>
                </c:pt>
                <c:pt idx="14">
                  <c:v>5.5</c:v>
                </c:pt>
                <c:pt idx="15">
                  <c:v>7.4</c:v>
                </c:pt>
                <c:pt idx="16">
                  <c:v>8.1</c:v>
                </c:pt>
                <c:pt idx="17">
                  <c:v>9</c:v>
                </c:pt>
                <c:pt idx="18">
                  <c:v>9.4</c:v>
                </c:pt>
                <c:pt idx="19">
                  <c:v>9.3000000000000007</c:v>
                </c:pt>
                <c:pt idx="20">
                  <c:v>9.8000000000000007</c:v>
                </c:pt>
                <c:pt idx="21">
                  <c:v>10.6</c:v>
                </c:pt>
                <c:pt idx="22">
                  <c:v>10.199999999999999</c:v>
                </c:pt>
                <c:pt idx="23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5-4691-B629-F3D1BE5F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28000"/>
        <c:axId val="141860864"/>
      </c:lineChart>
      <c:dateAx>
        <c:axId val="141728000"/>
        <c:scaling>
          <c:orientation val="minMax"/>
        </c:scaling>
        <c:delete val="0"/>
        <c:axPos val="b"/>
        <c:numFmt formatCode="[$-816]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shade val="95000"/>
                <a:satMod val="105000"/>
              </a:sys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860864"/>
        <c:crosses val="autoZero"/>
        <c:auto val="1"/>
        <c:lblOffset val="100"/>
        <c:baseTimeUnit val="months"/>
      </c:dateAx>
      <c:valAx>
        <c:axId val="14186086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shade val="95000"/>
                <a:satMod val="105000"/>
              </a:sys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72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41470724463938"/>
          <c:y val="0.84449960704064531"/>
          <c:w val="0.8464167325105123"/>
          <c:h val="0.115652660534550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'BASE_ TRIMESTRAL'!$B$49</c:f>
              <c:strCache>
                <c:ptCount val="1"/>
                <c:pt idx="0">
                  <c:v>Dow Jones</c:v>
                </c:pt>
              </c:strCache>
            </c:strRef>
          </c:tx>
          <c:spPr>
            <a:solidFill>
              <a:srgbClr val="4D4D5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TRIMESTRAL'!$C$49:$X$49</c15:sqref>
                  </c15:fullRef>
                </c:ext>
              </c:extLst>
              <c:f>'BASE_ TRIMESTRAL'!$I$49:$X$49</c:f>
              <c:numCache>
                <c:formatCode>0.0</c:formatCode>
                <c:ptCount val="16"/>
                <c:pt idx="0">
                  <c:v>11.2</c:v>
                </c:pt>
                <c:pt idx="1" formatCode="General">
                  <c:v>2.6</c:v>
                </c:pt>
                <c:pt idx="2">
                  <c:v>1.2</c:v>
                </c:pt>
                <c:pt idx="3">
                  <c:v>6</c:v>
                </c:pt>
                <c:pt idx="4">
                  <c:v>-23.2</c:v>
                </c:pt>
                <c:pt idx="5" formatCode="General">
                  <c:v>17.8</c:v>
                </c:pt>
                <c:pt idx="6" formatCode="General">
                  <c:v>7.6</c:v>
                </c:pt>
                <c:pt idx="7" formatCode="General">
                  <c:v>10.199999999999999</c:v>
                </c:pt>
                <c:pt idx="8" formatCode="General">
                  <c:v>7.8</c:v>
                </c:pt>
                <c:pt idx="9" formatCode="General">
                  <c:v>4.5999999999999996</c:v>
                </c:pt>
                <c:pt idx="10" formatCode="General">
                  <c:v>-1.9</c:v>
                </c:pt>
                <c:pt idx="11" formatCode="General">
                  <c:v>7.4</c:v>
                </c:pt>
                <c:pt idx="12" formatCode="General">
                  <c:v>-4.5999999999999996</c:v>
                </c:pt>
                <c:pt idx="13" formatCode="General">
                  <c:v>-11.2</c:v>
                </c:pt>
                <c:pt idx="14" formatCode="General">
                  <c:v>-6.6</c:v>
                </c:pt>
                <c:pt idx="15" formatCode="General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568-B695-2D2954B9DD49}"/>
            </c:ext>
          </c:extLst>
        </c:ser>
        <c:ser>
          <c:idx val="1"/>
          <c:order val="1"/>
          <c:tx>
            <c:strRef>
              <c:f>'BASE_ TRIMESTRAL'!$B$50</c:f>
              <c:strCache>
                <c:ptCount val="1"/>
                <c:pt idx="0">
                  <c:v>DJ Euro Stoxx50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TRIMESTRAL'!$C$50:$X$50</c15:sqref>
                  </c15:fullRef>
                </c:ext>
              </c:extLst>
              <c:f>'BASE_ TRIMESTRAL'!$I$50:$X$50</c:f>
              <c:numCache>
                <c:formatCode>0.0</c:formatCode>
                <c:ptCount val="16"/>
                <c:pt idx="0">
                  <c:v>11.7</c:v>
                </c:pt>
                <c:pt idx="1">
                  <c:v>3.6</c:v>
                </c:pt>
                <c:pt idx="2">
                  <c:v>2.8</c:v>
                </c:pt>
                <c:pt idx="3">
                  <c:v>4.9000000000000004</c:v>
                </c:pt>
                <c:pt idx="4">
                  <c:v>-25.6</c:v>
                </c:pt>
                <c:pt idx="5">
                  <c:v>16</c:v>
                </c:pt>
                <c:pt idx="6">
                  <c:v>-1.3</c:v>
                </c:pt>
                <c:pt idx="7">
                  <c:v>11.8</c:v>
                </c:pt>
                <c:pt idx="8">
                  <c:v>9.6999999999999993</c:v>
                </c:pt>
                <c:pt idx="9">
                  <c:v>3.7</c:v>
                </c:pt>
                <c:pt idx="10">
                  <c:v>-0.4</c:v>
                </c:pt>
                <c:pt idx="11">
                  <c:v>6.2</c:v>
                </c:pt>
                <c:pt idx="12" formatCode="General">
                  <c:v>-9.1999999999999993</c:v>
                </c:pt>
                <c:pt idx="13" formatCode="General">
                  <c:v>-11.5</c:v>
                </c:pt>
                <c:pt idx="14" formatCode="General">
                  <c:v>-3.9</c:v>
                </c:pt>
                <c:pt idx="15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A-4568-B695-2D2954B9D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77739920"/>
        <c:axId val="977749904"/>
      </c:barChart>
      <c:catAx>
        <c:axId val="9777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977749904"/>
        <c:crosses val="autoZero"/>
        <c:auto val="1"/>
        <c:lblAlgn val="ctr"/>
        <c:lblOffset val="100"/>
        <c:noMultiLvlLbl val="0"/>
      </c:catAx>
      <c:valAx>
        <c:axId val="9777499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97773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'BASE_ TRIMESTRAL'!$B$204</c:f>
              <c:strCache>
                <c:ptCount val="1"/>
                <c:pt idx="0">
                  <c:v>Importação de Bens - FOB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TRIMESTRAL'!$C$204:$X$204</c15:sqref>
                  </c15:fullRef>
                </c:ext>
              </c:extLst>
              <c:f>'BASE_ TRIMESTRAL'!$I$204:$X$204</c:f>
              <c:numCache>
                <c:formatCode>#,##0</c:formatCode>
                <c:ptCount val="16"/>
                <c:pt idx="0">
                  <c:v>-34345</c:v>
                </c:pt>
                <c:pt idx="1">
                  <c:v>-32924</c:v>
                </c:pt>
                <c:pt idx="2">
                  <c:v>-27476.025029327098</c:v>
                </c:pt>
                <c:pt idx="3">
                  <c:v>-31647.449028621599</c:v>
                </c:pt>
                <c:pt idx="4">
                  <c:v>-33420</c:v>
                </c:pt>
                <c:pt idx="5">
                  <c:v>-24419</c:v>
                </c:pt>
                <c:pt idx="6">
                  <c:v>-29464</c:v>
                </c:pt>
                <c:pt idx="7">
                  <c:v>-29420</c:v>
                </c:pt>
                <c:pt idx="8">
                  <c:v>-38329</c:v>
                </c:pt>
                <c:pt idx="9">
                  <c:v>-36381</c:v>
                </c:pt>
                <c:pt idx="10">
                  <c:v>-36568</c:v>
                </c:pt>
                <c:pt idx="11">
                  <c:v>-41843</c:v>
                </c:pt>
                <c:pt idx="12">
                  <c:v>-28806</c:v>
                </c:pt>
                <c:pt idx="13">
                  <c:v>-40938</c:v>
                </c:pt>
                <c:pt idx="14">
                  <c:v>-47218</c:v>
                </c:pt>
                <c:pt idx="15">
                  <c:v>-47776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3-4E0C-9CD1-90CA6A40159D}"/>
            </c:ext>
          </c:extLst>
        </c:ser>
        <c:ser>
          <c:idx val="2"/>
          <c:order val="2"/>
          <c:tx>
            <c:strRef>
              <c:f>'BASE_ TRIMESTRAL'!$B$205</c:f>
              <c:strCache>
                <c:ptCount val="1"/>
                <c:pt idx="0">
                  <c:v>Exportação de Bens -  FOB ( Inclui Reexportações)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TRIMESTRAL'!$C$205:$X$205</c15:sqref>
                  </c15:fullRef>
                </c:ext>
              </c:extLst>
              <c:f>'BASE_ TRIMESTRAL'!$I$205:$X$205</c:f>
              <c:numCache>
                <c:formatCode>#,##0</c:formatCode>
                <c:ptCount val="16"/>
                <c:pt idx="0">
                  <c:v>2152.4899999999998</c:v>
                </c:pt>
                <c:pt idx="1">
                  <c:v>3273.61</c:v>
                </c:pt>
                <c:pt idx="2">
                  <c:v>1909.53</c:v>
                </c:pt>
                <c:pt idx="3">
                  <c:v>5812.91</c:v>
                </c:pt>
                <c:pt idx="4">
                  <c:v>4159</c:v>
                </c:pt>
                <c:pt idx="5">
                  <c:v>2191</c:v>
                </c:pt>
                <c:pt idx="6">
                  <c:v>3019</c:v>
                </c:pt>
                <c:pt idx="7">
                  <c:v>4871</c:v>
                </c:pt>
                <c:pt idx="8">
                  <c:v>4058</c:v>
                </c:pt>
                <c:pt idx="9">
                  <c:v>4725</c:v>
                </c:pt>
                <c:pt idx="10">
                  <c:v>4855</c:v>
                </c:pt>
                <c:pt idx="11">
                  <c:v>7152</c:v>
                </c:pt>
                <c:pt idx="12">
                  <c:v>3074</c:v>
                </c:pt>
                <c:pt idx="13">
                  <c:v>5849</c:v>
                </c:pt>
                <c:pt idx="14">
                  <c:v>6422</c:v>
                </c:pt>
                <c:pt idx="15">
                  <c:v>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3-4E0C-9CD1-90CA6A40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091167"/>
        <c:axId val="612094911"/>
      </c:areaChart>
      <c:lineChart>
        <c:grouping val="standard"/>
        <c:varyColors val="0"/>
        <c:ser>
          <c:idx val="0"/>
          <c:order val="0"/>
          <c:tx>
            <c:strRef>
              <c:f>'BASE_ TRIMESTRAL'!$B$203</c:f>
              <c:strCache>
                <c:ptCount val="1"/>
                <c:pt idx="0">
                  <c:v>Saldo da Balança Comercial</c:v>
                </c:pt>
              </c:strCache>
            </c:strRef>
          </c:tx>
          <c:spPr>
            <a:ln w="15875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TRIMESTRAL'!$C$203:$X$203</c15:sqref>
                  </c15:fullRef>
                </c:ext>
              </c:extLst>
              <c:f>'BASE_ TRIMESTRAL'!$I$203:$X$203</c:f>
              <c:numCache>
                <c:formatCode>#,##0</c:formatCode>
                <c:ptCount val="16"/>
                <c:pt idx="0">
                  <c:v>-32728</c:v>
                </c:pt>
                <c:pt idx="1">
                  <c:v>-30367</c:v>
                </c:pt>
                <c:pt idx="2">
                  <c:v>-26412.721304749801</c:v>
                </c:pt>
                <c:pt idx="3">
                  <c:v>-27174.510578359499</c:v>
                </c:pt>
                <c:pt idx="4">
                  <c:v>-31102</c:v>
                </c:pt>
                <c:pt idx="5">
                  <c:v>-22509</c:v>
                </c:pt>
                <c:pt idx="6">
                  <c:v>-26688</c:v>
                </c:pt>
                <c:pt idx="7">
                  <c:v>-24649</c:v>
                </c:pt>
                <c:pt idx="8">
                  <c:v>-35015</c:v>
                </c:pt>
                <c:pt idx="9">
                  <c:v>-31819</c:v>
                </c:pt>
                <c:pt idx="10">
                  <c:v>-32201</c:v>
                </c:pt>
                <c:pt idx="11">
                  <c:v>-35244</c:v>
                </c:pt>
                <c:pt idx="12">
                  <c:v>-26481</c:v>
                </c:pt>
                <c:pt idx="13">
                  <c:v>-36342</c:v>
                </c:pt>
                <c:pt idx="14">
                  <c:v>-43143</c:v>
                </c:pt>
                <c:pt idx="15">
                  <c:v>-42030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3-4E0C-9CD1-90CA6A40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091167"/>
        <c:axId val="612094911"/>
      </c:lineChart>
      <c:catAx>
        <c:axId val="61209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612094911"/>
        <c:crosses val="autoZero"/>
        <c:auto val="1"/>
        <c:lblAlgn val="ctr"/>
        <c:lblOffset val="100"/>
        <c:noMultiLvlLbl val="0"/>
      </c:catAx>
      <c:valAx>
        <c:axId val="61209491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61209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774190726159231"/>
          <c:y val="6.2028013484557061E-2"/>
          <c:w val="0.76396062992125979"/>
          <c:h val="0.154159043228027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'BASE_ MENSAL'!$B$21</c:f>
              <c:strCache>
                <c:ptCount val="1"/>
                <c:pt idx="0">
                  <c:v>Variação Trimestral do IPC mundial (%)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'BASE_ MENSAL'!$BK$11:$BV$11</c:f>
              <c:numCache>
                <c:formatCode>[$-816]mmm/yy;@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'BASE_ MENSAL'!$BK$21:$BV$21</c:f>
              <c:numCache>
                <c:formatCode>0.0</c:formatCode>
                <c:ptCount val="12"/>
                <c:pt idx="0">
                  <c:v>6.1</c:v>
                </c:pt>
                <c:pt idx="1">
                  <c:v>6.4</c:v>
                </c:pt>
                <c:pt idx="2">
                  <c:v>7</c:v>
                </c:pt>
                <c:pt idx="3">
                  <c:v>8</c:v>
                </c:pt>
                <c:pt idx="4">
                  <c:v>8.8000000000000007</c:v>
                </c:pt>
                <c:pt idx="5">
                  <c:v>9.1</c:v>
                </c:pt>
                <c:pt idx="6">
                  <c:v>9.4</c:v>
                </c:pt>
                <c:pt idx="7">
                  <c:v>9.8000000000000007</c:v>
                </c:pt>
                <c:pt idx="8">
                  <c:v>10</c:v>
                </c:pt>
                <c:pt idx="9">
                  <c:v>10.3</c:v>
                </c:pt>
                <c:pt idx="10">
                  <c:v>10</c:v>
                </c:pt>
                <c:pt idx="11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F-42BC-95EB-82D0558635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0962784"/>
        <c:axId val="1160968608"/>
      </c:lineChart>
      <c:dateAx>
        <c:axId val="1160962784"/>
        <c:scaling>
          <c:orientation val="minMax"/>
        </c:scaling>
        <c:delete val="0"/>
        <c:axPos val="b"/>
        <c:numFmt formatCode="[$-816]m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160968608"/>
        <c:crosses val="autoZero"/>
        <c:auto val="1"/>
        <c:lblOffset val="100"/>
        <c:baseTimeUnit val="months"/>
      </c:dateAx>
      <c:valAx>
        <c:axId val="11609686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16096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'BASE_ TRIMESTRAL'!$B$76</c:f>
              <c:strCache>
                <c:ptCount val="1"/>
                <c:pt idx="0">
                  <c:v>Agricultura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TRIMESTRAL'!$M$10:$X$11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TRIMESTRAL'!$C$76:$X$76</c15:sqref>
                  </c15:fullRef>
                </c:ext>
              </c:extLst>
              <c:f>'BASE_ TRIMESTRAL'!$M$76:$X$76</c:f>
              <c:numCache>
                <c:formatCode>0.0</c:formatCode>
                <c:ptCount val="12"/>
                <c:pt idx="0">
                  <c:v>2.2000000000000002</c:v>
                </c:pt>
                <c:pt idx="1">
                  <c:v>1.6</c:v>
                </c:pt>
                <c:pt idx="2">
                  <c:v>1.4</c:v>
                </c:pt>
                <c:pt idx="3">
                  <c:v>3.4</c:v>
                </c:pt>
                <c:pt idx="4">
                  <c:v>2.2999999999999998</c:v>
                </c:pt>
                <c:pt idx="5">
                  <c:v>1.3</c:v>
                </c:pt>
                <c:pt idx="6">
                  <c:v>1.2</c:v>
                </c:pt>
                <c:pt idx="7">
                  <c:v>3.6</c:v>
                </c:pt>
                <c:pt idx="8" formatCode="General">
                  <c:v>3.2</c:v>
                </c:pt>
                <c:pt idx="9" formatCode="General">
                  <c:v>1.2</c:v>
                </c:pt>
                <c:pt idx="10" formatCode="General">
                  <c:v>1.3</c:v>
                </c:pt>
                <c:pt idx="11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8-4BDC-915B-E7A57A51884F}"/>
            </c:ext>
          </c:extLst>
        </c:ser>
        <c:ser>
          <c:idx val="1"/>
          <c:order val="1"/>
          <c:tx>
            <c:strRef>
              <c:f>'BASE_ TRIMESTRAL'!$B$77</c:f>
              <c:strCache>
                <c:ptCount val="1"/>
                <c:pt idx="0">
                  <c:v>Comércio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TRIMESTRAL'!$M$10:$X$11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TRIMESTRAL'!$C$77:$X$77</c15:sqref>
                  </c15:fullRef>
                </c:ext>
              </c:extLst>
              <c:f>'BASE_ TRIMESTRAL'!$M$77:$X$77</c:f>
              <c:numCache>
                <c:formatCode>0.0</c:formatCode>
                <c:ptCount val="12"/>
                <c:pt idx="0">
                  <c:v>-2.8</c:v>
                </c:pt>
                <c:pt idx="1">
                  <c:v>-16.600000000000001</c:v>
                </c:pt>
                <c:pt idx="2">
                  <c:v>-12.1</c:v>
                </c:pt>
                <c:pt idx="3">
                  <c:v>-3.2</c:v>
                </c:pt>
                <c:pt idx="4">
                  <c:v>-2.4</c:v>
                </c:pt>
                <c:pt idx="5">
                  <c:v>22.5</c:v>
                </c:pt>
                <c:pt idx="6">
                  <c:v>11.9</c:v>
                </c:pt>
                <c:pt idx="7">
                  <c:v>5.3</c:v>
                </c:pt>
                <c:pt idx="8" formatCode="General">
                  <c:v>6.5</c:v>
                </c:pt>
                <c:pt idx="9" formatCode="General">
                  <c:v>4.5</c:v>
                </c:pt>
                <c:pt idx="10" formatCode="General">
                  <c:v>5.0999999999999996</c:v>
                </c:pt>
                <c:pt idx="11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8-4BDC-915B-E7A57A51884F}"/>
            </c:ext>
          </c:extLst>
        </c:ser>
        <c:ser>
          <c:idx val="2"/>
          <c:order val="2"/>
          <c:tx>
            <c:strRef>
              <c:f>'BASE_ TRIMESTRAL'!$B$78</c:f>
              <c:strCache>
                <c:ptCount val="1"/>
                <c:pt idx="0">
                  <c:v>Mineração e Extração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TRIMESTRAL'!$M$10:$X$11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TRIMESTRAL'!$C$78:$X$78</c15:sqref>
                  </c15:fullRef>
                </c:ext>
              </c:extLst>
              <c:f>'BASE_ TRIMESTRAL'!$M$78:$X$78</c:f>
              <c:numCache>
                <c:formatCode>0.0</c:formatCode>
                <c:ptCount val="12"/>
                <c:pt idx="0">
                  <c:v>5.0999999999999996</c:v>
                </c:pt>
                <c:pt idx="1">
                  <c:v>-6.6</c:v>
                </c:pt>
                <c:pt idx="2">
                  <c:v>-13.9</c:v>
                </c:pt>
                <c:pt idx="3">
                  <c:v>-19.8</c:v>
                </c:pt>
                <c:pt idx="4">
                  <c:v>-2.2000000000000002</c:v>
                </c:pt>
                <c:pt idx="5">
                  <c:v>-12.3</c:v>
                </c:pt>
                <c:pt idx="6">
                  <c:v>-10.6</c:v>
                </c:pt>
                <c:pt idx="7">
                  <c:v>-8.1</c:v>
                </c:pt>
                <c:pt idx="8" formatCode="General">
                  <c:v>-25.9</c:v>
                </c:pt>
                <c:pt idx="9" formatCode="General">
                  <c:v>-11.1</c:v>
                </c:pt>
                <c:pt idx="10" formatCode="General">
                  <c:v>-21.3</c:v>
                </c:pt>
                <c:pt idx="11">
                  <c:v>-11.4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E8-4BDC-915B-E7A57A51884F}"/>
            </c:ext>
          </c:extLst>
        </c:ser>
        <c:ser>
          <c:idx val="3"/>
          <c:order val="3"/>
          <c:tx>
            <c:strRef>
              <c:f>'BASE_ TRIMESTRAL'!$B$79</c:f>
              <c:strCache>
                <c:ptCount val="1"/>
                <c:pt idx="0">
                  <c:v>Informação e Comunicação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TRIMESTRAL'!$M$10:$X$11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TRIMESTRAL'!$C$79:$X$79</c15:sqref>
                  </c15:fullRef>
                </c:ext>
              </c:extLst>
              <c:f>'BASE_ TRIMESTRAL'!$M$79:$X$79</c:f>
              <c:numCache>
                <c:formatCode>General</c:formatCode>
                <c:ptCount val="12"/>
                <c:pt idx="0" formatCode="0.0">
                  <c:v>7.7</c:v>
                </c:pt>
                <c:pt idx="1" formatCode="0.0">
                  <c:v>15.1</c:v>
                </c:pt>
                <c:pt idx="2" formatCode="0.0">
                  <c:v>14.6</c:v>
                </c:pt>
                <c:pt idx="3" formatCode="0.0">
                  <c:v>15</c:v>
                </c:pt>
                <c:pt idx="4" formatCode="0.0">
                  <c:v>6.5</c:v>
                </c:pt>
                <c:pt idx="5" formatCode="0.0">
                  <c:v>5.6</c:v>
                </c:pt>
                <c:pt idx="6" formatCode="0.0">
                  <c:v>9.6999999999999993</c:v>
                </c:pt>
                <c:pt idx="7" formatCode="0.0">
                  <c:v>5</c:v>
                </c:pt>
                <c:pt idx="8">
                  <c:v>12.1</c:v>
                </c:pt>
                <c:pt idx="9">
                  <c:v>6.6</c:v>
                </c:pt>
                <c:pt idx="10">
                  <c:v>10.5</c:v>
                </c:pt>
                <c:pt idx="11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E8-4BDC-915B-E7A57A51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6855951"/>
        <c:axId val="1916856367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'BASE_ TRIMESTRAL'!$B$81</c15:sqref>
                        </c15:formulaRef>
                      </c:ext>
                    </c:extLst>
                    <c:strCache>
                      <c:ptCount val="1"/>
                      <c:pt idx="0">
                        <c:v>Inflação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'BASE_ TRIMESTRAL'!$C$10:$X$11</c15:sqref>
                        </c15:fullRef>
                        <c15:formulaRef>
                          <c15:sqref>'BASE_ TRIMESTRAL'!$M$10:$X$11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'BASE_ TRIMESTRAL'!$C$81:$X$81</c15:sqref>
                        </c15:fullRef>
                        <c15:formulaRef>
                          <c15:sqref>'BASE_ TRIMESTRAL'!$M$81:$X$81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12.3</c:v>
                      </c:pt>
                      <c:pt idx="1" formatCode="General">
                        <c:v>12.6</c:v>
                      </c:pt>
                      <c:pt idx="2" formatCode="General">
                        <c:v>13.7</c:v>
                      </c:pt>
                      <c:pt idx="3" formatCode="General">
                        <c:v>15.8</c:v>
                      </c:pt>
                      <c:pt idx="4" formatCode="General">
                        <c:v>18.2</c:v>
                      </c:pt>
                      <c:pt idx="5" formatCode="General">
                        <c:v>17.8</c:v>
                      </c:pt>
                      <c:pt idx="6" formatCode="General">
                        <c:v>16.600000000000001</c:v>
                      </c:pt>
                      <c:pt idx="7" formatCode="General">
                        <c:v>15.6</c:v>
                      </c:pt>
                      <c:pt idx="8" formatCode="General">
                        <c:v>15.9</c:v>
                      </c:pt>
                      <c:pt idx="9" formatCode="General">
                        <c:v>18.600000000000001</c:v>
                      </c:pt>
                      <c:pt idx="10" formatCode="General">
                        <c:v>20.8</c:v>
                      </c:pt>
                      <c:pt idx="11" formatCode="General">
                        <c:v>21.4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20E8-4BDC-915B-E7A57A5188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'BASE_ TRIMESTRAL'!$B$80</c:f>
              <c:strCache>
                <c:ptCount val="1"/>
                <c:pt idx="0">
                  <c:v>PIB real</c:v>
                </c:pt>
              </c:strCache>
            </c:strRef>
          </c:tx>
          <c:spPr>
            <a:ln w="2540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TRIMESTRAL'!$M$10:$X$11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TRIMESTRAL'!$C$80:$X$80</c15:sqref>
                  </c15:fullRef>
                </c:ext>
              </c:extLst>
              <c:f>'BASE_ TRIMESTRAL'!$M$80:$X$80</c:f>
              <c:numCache>
                <c:formatCode>0.0</c:formatCode>
                <c:ptCount val="12"/>
                <c:pt idx="0">
                  <c:v>1.9</c:v>
                </c:pt>
                <c:pt idx="1" formatCode="General">
                  <c:v>-6.1</c:v>
                </c:pt>
                <c:pt idx="2">
                  <c:v>-3.6</c:v>
                </c:pt>
                <c:pt idx="3">
                  <c:v>0.1</c:v>
                </c:pt>
                <c:pt idx="4">
                  <c:v>0.5</c:v>
                </c:pt>
                <c:pt idx="5">
                  <c:v>5</c:v>
                </c:pt>
                <c:pt idx="6">
                  <c:v>4</c:v>
                </c:pt>
                <c:pt idx="7">
                  <c:v>3.9</c:v>
                </c:pt>
                <c:pt idx="8" formatCode="General">
                  <c:v>3.1</c:v>
                </c:pt>
                <c:pt idx="9" formatCode="General">
                  <c:v>3.5</c:v>
                </c:pt>
                <c:pt idx="10" formatCode="General">
                  <c:v>2.2000000000000002</c:v>
                </c:pt>
                <c:pt idx="11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E8-4BDC-915B-E7A57A51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306607"/>
        <c:axId val="1880305775"/>
      </c:lineChart>
      <c:catAx>
        <c:axId val="191685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6856367"/>
        <c:crosses val="autoZero"/>
        <c:auto val="1"/>
        <c:lblAlgn val="ctr"/>
        <c:lblOffset val="100"/>
        <c:noMultiLvlLbl val="0"/>
      </c:catAx>
      <c:valAx>
        <c:axId val="191685636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6855951"/>
        <c:crosses val="autoZero"/>
        <c:crossBetween val="between"/>
      </c:valAx>
      <c:valAx>
        <c:axId val="1880305775"/>
        <c:scaling>
          <c:orientation val="minMax"/>
        </c:scaling>
        <c:delete val="0"/>
        <c:axPos val="r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0306607"/>
        <c:crosses val="max"/>
        <c:crossBetween val="between"/>
      </c:valAx>
      <c:catAx>
        <c:axId val="18803066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0305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38342082239724"/>
          <c:y val="0.73727817825588704"/>
          <c:w val="0.7536776027996499"/>
          <c:h val="0.22743219597550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12032757482299E-2"/>
          <c:y val="0.10619220535485559"/>
          <c:w val="0.86535933008374055"/>
          <c:h val="0.64332033905597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'BASE_ MENSAL'!$B$79</c:f>
              <c:strCache>
                <c:ptCount val="1"/>
                <c:pt idx="0">
                  <c:v>ITCE Nominal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38100">
              <a:solidFill>
                <a:schemeClr val="tx2">
                  <a:lumMod val="75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MENSAL'!$C$64:$BV$64</c15:sqref>
                  </c15:fullRef>
                </c:ext>
              </c:extLst>
              <c:f>'BASE_ MENSAL'!$AM$64:$BV$64</c:f>
              <c:numCache>
                <c:formatCode>mmm\-yy</c:formatCode>
                <c:ptCount val="3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 formatCode="[$-816]mmm/yy;@">
                  <c:v>44470</c:v>
                </c:pt>
                <c:pt idx="22" formatCode="[$-816]mmm/yy;@">
                  <c:v>44501</c:v>
                </c:pt>
                <c:pt idx="23" formatCode="[$-816]mmm/yy;@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 formatCode="[$-816]mmm/yy;@">
                  <c:v>44835</c:v>
                </c:pt>
                <c:pt idx="34" formatCode="[$-816]mmm/yy;@">
                  <c:v>44866</c:v>
                </c:pt>
                <c:pt idx="35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MENSAL'!$C$79:$BV$79</c15:sqref>
                  </c15:fullRef>
                </c:ext>
              </c:extLst>
              <c:f>'BASE_ MENSAL'!$AM$79:$BV$79</c:f>
              <c:numCache>
                <c:formatCode>0.0</c:formatCode>
                <c:ptCount val="36"/>
                <c:pt idx="0">
                  <c:v>139.757662628052</c:v>
                </c:pt>
                <c:pt idx="1">
                  <c:v>139.48529566299101</c:v>
                </c:pt>
                <c:pt idx="2">
                  <c:v>140.89238550774101</c:v>
                </c:pt>
                <c:pt idx="3">
                  <c:v>143.151833248277</c:v>
                </c:pt>
                <c:pt idx="4">
                  <c:v>143.643406991295</c:v>
                </c:pt>
                <c:pt idx="5">
                  <c:v>146.241784213562</c:v>
                </c:pt>
                <c:pt idx="6">
                  <c:v>145.6</c:v>
                </c:pt>
                <c:pt idx="7">
                  <c:v>147.9</c:v>
                </c:pt>
                <c:pt idx="8">
                  <c:v>149.6</c:v>
                </c:pt>
                <c:pt idx="9">
                  <c:v>151</c:v>
                </c:pt>
                <c:pt idx="10">
                  <c:v>151.69999999999999</c:v>
                </c:pt>
                <c:pt idx="11">
                  <c:v>152.4</c:v>
                </c:pt>
                <c:pt idx="12">
                  <c:v>152.5</c:v>
                </c:pt>
                <c:pt idx="13">
                  <c:v>151.9</c:v>
                </c:pt>
                <c:pt idx="14">
                  <c:v>149.9</c:v>
                </c:pt>
                <c:pt idx="15">
                  <c:v>151.1</c:v>
                </c:pt>
                <c:pt idx="16">
                  <c:v>152</c:v>
                </c:pt>
                <c:pt idx="17">
                  <c:v>151.6</c:v>
                </c:pt>
                <c:pt idx="18">
                  <c:v>150.80000000000001</c:v>
                </c:pt>
                <c:pt idx="19">
                  <c:v>150.4</c:v>
                </c:pt>
                <c:pt idx="20">
                  <c:v>149.30000000000001</c:v>
                </c:pt>
                <c:pt idx="21">
                  <c:v>147.69999999999999</c:v>
                </c:pt>
                <c:pt idx="22">
                  <c:v>146.6</c:v>
                </c:pt>
                <c:pt idx="23">
                  <c:v>144.69999999999999</c:v>
                </c:pt>
                <c:pt idx="24">
                  <c:v>143.19999999999999</c:v>
                </c:pt>
                <c:pt idx="25">
                  <c:v>141.9</c:v>
                </c:pt>
                <c:pt idx="26">
                  <c:v>137.5</c:v>
                </c:pt>
                <c:pt idx="27">
                  <c:v>133.9</c:v>
                </c:pt>
                <c:pt idx="28">
                  <c:v>132.6</c:v>
                </c:pt>
                <c:pt idx="29">
                  <c:v>134</c:v>
                </c:pt>
                <c:pt idx="30">
                  <c:v>132.69999999999999</c:v>
                </c:pt>
                <c:pt idx="31">
                  <c:v>132.6</c:v>
                </c:pt>
                <c:pt idx="32">
                  <c:v>131.9</c:v>
                </c:pt>
                <c:pt idx="33">
                  <c:v>133.19999999999999</c:v>
                </c:pt>
                <c:pt idx="34">
                  <c:v>132.4</c:v>
                </c:pt>
                <c:pt idx="35">
                  <c:v>139.1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1-4FB2-B7D1-B2AACBB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03168"/>
        <c:axId val="141313152"/>
      </c:barChart>
      <c:lineChart>
        <c:grouping val="standard"/>
        <c:varyColors val="0"/>
        <c:ser>
          <c:idx val="1"/>
          <c:order val="1"/>
          <c:tx>
            <c:strRef>
              <c:f>'BASE_ MENSAL'!$B$80</c:f>
              <c:strCache>
                <c:ptCount val="1"/>
                <c:pt idx="0">
                  <c:v>ITCE Real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4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MENSAL'!$C$64:$BV$64</c15:sqref>
                  </c15:fullRef>
                </c:ext>
              </c:extLst>
              <c:f>'BASE_ MENSAL'!$AM$64:$BV$64</c:f>
              <c:numCache>
                <c:formatCode>mmm\-yy</c:formatCode>
                <c:ptCount val="3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 formatCode="[$-816]mmm/yy;@">
                  <c:v>44470</c:v>
                </c:pt>
                <c:pt idx="22" formatCode="[$-816]mmm/yy;@">
                  <c:v>44501</c:v>
                </c:pt>
                <c:pt idx="23" formatCode="[$-816]mmm/yy;@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 formatCode="[$-816]mmm/yy;@">
                  <c:v>44835</c:v>
                </c:pt>
                <c:pt idx="34" formatCode="[$-816]mmm/yy;@">
                  <c:v>44866</c:v>
                </c:pt>
                <c:pt idx="35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MENSAL'!$C$80:$BV$80</c15:sqref>
                  </c15:fullRef>
                </c:ext>
              </c:extLst>
              <c:f>'BASE_ MENSAL'!$AM$80:$BV$80</c:f>
              <c:numCache>
                <c:formatCode>0.0</c:formatCode>
                <c:ptCount val="36"/>
                <c:pt idx="0">
                  <c:v>148.80569573777501</c:v>
                </c:pt>
                <c:pt idx="1">
                  <c:v>149.095940721484</c:v>
                </c:pt>
                <c:pt idx="2">
                  <c:v>149.12272302746899</c:v>
                </c:pt>
                <c:pt idx="3">
                  <c:v>153.20316139256499</c:v>
                </c:pt>
                <c:pt idx="4">
                  <c:v>154.728098853527</c:v>
                </c:pt>
                <c:pt idx="5">
                  <c:v>157.03465892862999</c:v>
                </c:pt>
                <c:pt idx="6">
                  <c:v>157.4</c:v>
                </c:pt>
                <c:pt idx="7">
                  <c:v>159.69999999999999</c:v>
                </c:pt>
                <c:pt idx="8">
                  <c:v>161.4</c:v>
                </c:pt>
                <c:pt idx="9">
                  <c:v>164.9</c:v>
                </c:pt>
                <c:pt idx="10">
                  <c:v>166.2</c:v>
                </c:pt>
                <c:pt idx="11">
                  <c:v>167</c:v>
                </c:pt>
                <c:pt idx="12">
                  <c:v>166.5</c:v>
                </c:pt>
                <c:pt idx="13">
                  <c:v>166.3</c:v>
                </c:pt>
                <c:pt idx="14">
                  <c:v>163.6</c:v>
                </c:pt>
                <c:pt idx="15">
                  <c:v>163.9</c:v>
                </c:pt>
                <c:pt idx="16">
                  <c:v>164.3</c:v>
                </c:pt>
                <c:pt idx="17">
                  <c:v>163.4</c:v>
                </c:pt>
                <c:pt idx="18">
                  <c:v>163.19999999999999</c:v>
                </c:pt>
                <c:pt idx="19">
                  <c:v>165.4</c:v>
                </c:pt>
                <c:pt idx="20">
                  <c:v>164.4</c:v>
                </c:pt>
                <c:pt idx="21">
                  <c:v>162.9</c:v>
                </c:pt>
                <c:pt idx="22">
                  <c:v>161.9</c:v>
                </c:pt>
                <c:pt idx="23">
                  <c:v>160.80000000000001</c:v>
                </c:pt>
                <c:pt idx="24">
                  <c:v>159</c:v>
                </c:pt>
                <c:pt idx="25">
                  <c:v>159.5</c:v>
                </c:pt>
                <c:pt idx="26">
                  <c:v>153.6</c:v>
                </c:pt>
                <c:pt idx="27">
                  <c:v>149.4</c:v>
                </c:pt>
                <c:pt idx="28">
                  <c:v>147.9</c:v>
                </c:pt>
                <c:pt idx="29">
                  <c:v>150.80000000000001</c:v>
                </c:pt>
                <c:pt idx="30">
                  <c:v>152.4</c:v>
                </c:pt>
                <c:pt idx="31">
                  <c:v>156.4</c:v>
                </c:pt>
                <c:pt idx="32">
                  <c:v>159.1</c:v>
                </c:pt>
                <c:pt idx="33">
                  <c:v>162.80000000000001</c:v>
                </c:pt>
                <c:pt idx="34">
                  <c:v>164.4</c:v>
                </c:pt>
                <c:pt idx="35">
                  <c:v>175.5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FB2-B7D1-B2AACBB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03168"/>
        <c:axId val="141313152"/>
      </c:lineChart>
      <c:dateAx>
        <c:axId val="1413031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313152"/>
        <c:crosses val="autoZero"/>
        <c:auto val="1"/>
        <c:lblOffset val="100"/>
        <c:baseTimeUnit val="months"/>
      </c:dateAx>
      <c:valAx>
        <c:axId val="14131315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3031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'BASE_ TRIMESTRAL'!$B$115</c:f>
              <c:strCache>
                <c:ptCount val="1"/>
                <c:pt idx="0">
                  <c:v>Reservas excedentárias-VN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TRIMESTRAL'!$C$115:$X$115</c15:sqref>
                  </c15:fullRef>
                </c:ext>
              </c:extLst>
              <c:f>'BASE_ TRIMESTRAL'!$I$115:$X$115</c:f>
              <c:numCache>
                <c:formatCode>_(* #,##0.00_);_(* \(#,##0.00\);_(* "-"??_);_(@_)</c:formatCode>
                <c:ptCount val="16"/>
                <c:pt idx="0" formatCode="0.00">
                  <c:v>374.96</c:v>
                </c:pt>
                <c:pt idx="1" formatCode="0.00">
                  <c:v>320.14999999999998</c:v>
                </c:pt>
                <c:pt idx="2" formatCode="0.00">
                  <c:v>226.69</c:v>
                </c:pt>
                <c:pt idx="3" formatCode="0.00">
                  <c:v>226.69</c:v>
                </c:pt>
                <c:pt idx="4">
                  <c:v>698.38</c:v>
                </c:pt>
                <c:pt idx="5" formatCode="0.00">
                  <c:v>782.74</c:v>
                </c:pt>
                <c:pt idx="6" formatCode="0.00">
                  <c:v>829.27</c:v>
                </c:pt>
                <c:pt idx="7" formatCode="0.00">
                  <c:v>829.27</c:v>
                </c:pt>
                <c:pt idx="8" formatCode="0.00">
                  <c:v>519.04999999999995</c:v>
                </c:pt>
                <c:pt idx="9" formatCode="0.00">
                  <c:v>622.5</c:v>
                </c:pt>
                <c:pt idx="10" formatCode="0.00">
                  <c:v>539.34</c:v>
                </c:pt>
                <c:pt idx="11" formatCode="0.00">
                  <c:v>663.59</c:v>
                </c:pt>
                <c:pt idx="12" formatCode="General">
                  <c:v>852.13</c:v>
                </c:pt>
                <c:pt idx="13" formatCode="General">
                  <c:v>887.46</c:v>
                </c:pt>
                <c:pt idx="14" formatCode="General">
                  <c:v>460.7</c:v>
                </c:pt>
                <c:pt idx="15" formatCode="General">
                  <c:v>382.7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7-4346-AC13-DBCC6223C9A4}"/>
            </c:ext>
          </c:extLst>
        </c:ser>
        <c:ser>
          <c:idx val="2"/>
          <c:order val="2"/>
          <c:tx>
            <c:strRef>
              <c:f>'BASE_ TRIMESTRAL'!$B$117</c:f>
              <c:strCache>
                <c:ptCount val="1"/>
                <c:pt idx="0">
                  <c:v>Reservas obrigatória-VN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TRIMESTRAL'!$C$117:$X$117</c15:sqref>
                  </c15:fullRef>
                </c:ext>
              </c:extLst>
              <c:f>'BASE_ TRIMESTRAL'!$I$117:$X$117</c:f>
              <c:numCache>
                <c:formatCode>0.00</c:formatCode>
                <c:ptCount val="16"/>
                <c:pt idx="0">
                  <c:v>530.91</c:v>
                </c:pt>
                <c:pt idx="1">
                  <c:v>548.96</c:v>
                </c:pt>
                <c:pt idx="2">
                  <c:v>548.96</c:v>
                </c:pt>
                <c:pt idx="3">
                  <c:v>550.22</c:v>
                </c:pt>
                <c:pt idx="4">
                  <c:v>463.49</c:v>
                </c:pt>
                <c:pt idx="5">
                  <c:v>466.49</c:v>
                </c:pt>
                <c:pt idx="6">
                  <c:v>455.6</c:v>
                </c:pt>
                <c:pt idx="7">
                  <c:v>600.48</c:v>
                </c:pt>
                <c:pt idx="8">
                  <c:v>594.66</c:v>
                </c:pt>
                <c:pt idx="9">
                  <c:v>594.32000000000005</c:v>
                </c:pt>
                <c:pt idx="10">
                  <c:v>584.4</c:v>
                </c:pt>
                <c:pt idx="11">
                  <c:v>598.53</c:v>
                </c:pt>
                <c:pt idx="12" formatCode="General">
                  <c:v>598.53</c:v>
                </c:pt>
                <c:pt idx="13" formatCode="General">
                  <c:v>600.69000000000005</c:v>
                </c:pt>
                <c:pt idx="14" formatCode="General">
                  <c:v>858.06</c:v>
                </c:pt>
                <c:pt idx="15" formatCode="General">
                  <c:v>929.2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7-4346-AC13-DBCC6223C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007055"/>
        <c:axId val="379021199"/>
        <c:extLst>
          <c:ext xmlns:c15="http://schemas.microsoft.com/office/drawing/2012/chart" uri="{02D57815-91ED-43cb-92C2-25804820EDAC}">
            <c15:filteredArea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'BASE_ TRIMESTRAL'!$B$116</c15:sqref>
                        </c15:formulaRef>
                      </c:ext>
                    </c:extLst>
                    <c:strCache>
                      <c:ptCount val="1"/>
                      <c:pt idx="0">
                        <c:v>Reservas excedentárias-VC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multiLvlStrRef>
                    <c:extLst>
                      <c:ext uri="{02D57815-91ED-43cb-92C2-25804820EDAC}">
                        <c15:fullRef>
                          <c15:sqref>'BASE_ TRIMESTRAL'!$C$104:$X$105</c15:sqref>
                        </c15:fullRef>
                        <c15:formulaRef>
                          <c15:sqref>'BASE_ TRIMESTRAL'!$I$104:$X$105</c15:sqref>
                        </c15:formulaRef>
                      </c:ext>
                    </c:extLst>
                    <c:multiLvlStrCache>
                      <c:ptCount val="16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'BASE_ TRIMESTRAL'!$C$116:$X$116</c15:sqref>
                        </c15:fullRef>
                        <c15:formulaRef>
                          <c15:sqref>'BASE_ TRIMESTRAL'!$I$116:$X$116</c15:sqref>
                        </c15:formulaRef>
                      </c:ext>
                    </c:extLst>
                    <c:numCache>
                      <c:formatCode>0.00</c:formatCode>
                      <c:ptCount val="16"/>
                      <c:pt idx="0">
                        <c:v>8.9</c:v>
                      </c:pt>
                      <c:pt idx="1">
                        <c:v>-14.6</c:v>
                      </c:pt>
                      <c:pt idx="2">
                        <c:v>-29.2</c:v>
                      </c:pt>
                      <c:pt idx="3">
                        <c:v>0</c:v>
                      </c:pt>
                      <c:pt idx="4">
                        <c:v>208.1</c:v>
                      </c:pt>
                      <c:pt idx="5">
                        <c:v>12.1</c:v>
                      </c:pt>
                      <c:pt idx="6">
                        <c:v>5.9</c:v>
                      </c:pt>
                      <c:pt idx="7">
                        <c:v>0</c:v>
                      </c:pt>
                      <c:pt idx="8">
                        <c:v>-37.4</c:v>
                      </c:pt>
                      <c:pt idx="9">
                        <c:v>19.899999999999999</c:v>
                      </c:pt>
                      <c:pt idx="10">
                        <c:v>-13.4</c:v>
                      </c:pt>
                      <c:pt idx="11">
                        <c:v>23</c:v>
                      </c:pt>
                      <c:pt idx="12">
                        <c:v>28.41</c:v>
                      </c:pt>
                      <c:pt idx="13">
                        <c:v>4.1500000000000004</c:v>
                      </c:pt>
                      <c:pt idx="14">
                        <c:v>-48.09</c:v>
                      </c:pt>
                      <c:pt idx="15">
                        <c:v>-16.93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2C7-4346-AC13-DBCC6223C9A4}"/>
                  </c:ext>
                </c:extLst>
              </c15:ser>
            </c15:filteredAreaSeries>
          </c:ext>
        </c:extLst>
      </c:areaChart>
      <c:catAx>
        <c:axId val="37900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9021199"/>
        <c:crosses val="autoZero"/>
        <c:auto val="1"/>
        <c:lblAlgn val="ctr"/>
        <c:lblOffset val="100"/>
        <c:noMultiLvlLbl val="0"/>
      </c:catAx>
      <c:valAx>
        <c:axId val="379021199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90070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1301608030829"/>
          <c:y val="0.89140225409266882"/>
          <c:w val="0.74533530183727037"/>
          <c:h val="8.6653342979999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'BASE_ TRIMESTRAL'!$B$122</c:f>
              <c:strCache>
                <c:ptCount val="1"/>
                <c:pt idx="0">
                  <c:v>Notas e moedas em circulação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TRIMESTRAL'!$C$122:$X$122</c15:sqref>
                  </c15:fullRef>
                </c:ext>
              </c:extLst>
              <c:f>'BASE_ TRIMESTRAL'!$I$122:$X$122</c:f>
              <c:numCache>
                <c:formatCode>#,##0</c:formatCode>
                <c:ptCount val="16"/>
                <c:pt idx="0">
                  <c:v>307</c:v>
                </c:pt>
                <c:pt idx="1">
                  <c:v>309</c:v>
                </c:pt>
                <c:pt idx="2">
                  <c:v>323</c:v>
                </c:pt>
                <c:pt idx="3">
                  <c:v>411</c:v>
                </c:pt>
                <c:pt idx="4">
                  <c:v>360</c:v>
                </c:pt>
                <c:pt idx="5">
                  <c:v>371</c:v>
                </c:pt>
                <c:pt idx="6">
                  <c:v>355</c:v>
                </c:pt>
                <c:pt idx="7">
                  <c:v>432</c:v>
                </c:pt>
                <c:pt idx="8">
                  <c:v>375</c:v>
                </c:pt>
                <c:pt idx="9">
                  <c:v>409</c:v>
                </c:pt>
                <c:pt idx="10">
                  <c:v>460</c:v>
                </c:pt>
                <c:pt idx="11">
                  <c:v>524</c:v>
                </c:pt>
                <c:pt idx="12" formatCode="0">
                  <c:v>443</c:v>
                </c:pt>
                <c:pt idx="13" formatCode="General">
                  <c:v>446</c:v>
                </c:pt>
                <c:pt idx="14" formatCode="0">
                  <c:v>559</c:v>
                </c:pt>
                <c:pt idx="15" formatCode="General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B-466E-83E3-8D4FEA1B7A21}"/>
            </c:ext>
          </c:extLst>
        </c:ser>
        <c:ser>
          <c:idx val="2"/>
          <c:order val="2"/>
          <c:tx>
            <c:strRef>
              <c:f>'BASE_ TRIMESTRAL'!$B$123</c:f>
              <c:strCache>
                <c:ptCount val="1"/>
                <c:pt idx="0">
                  <c:v>Reservas Bancárias (MN)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TRIMESTRAL'!$C$123:$X$123</c15:sqref>
                  </c15:fullRef>
                </c:ext>
              </c:extLst>
              <c:f>'BASE_ TRIMESTRAL'!$I$123:$X$123</c:f>
              <c:numCache>
                <c:formatCode>#,##0</c:formatCode>
                <c:ptCount val="16"/>
                <c:pt idx="0">
                  <c:v>885</c:v>
                </c:pt>
                <c:pt idx="1">
                  <c:v>948</c:v>
                </c:pt>
                <c:pt idx="2">
                  <c:v>880</c:v>
                </c:pt>
                <c:pt idx="3">
                  <c:v>843</c:v>
                </c:pt>
                <c:pt idx="4">
                  <c:v>1112</c:v>
                </c:pt>
                <c:pt idx="5">
                  <c:v>1163</c:v>
                </c:pt>
                <c:pt idx="6">
                  <c:v>1260</c:v>
                </c:pt>
                <c:pt idx="7">
                  <c:v>1349</c:v>
                </c:pt>
                <c:pt idx="8">
                  <c:v>1334</c:v>
                </c:pt>
                <c:pt idx="9">
                  <c:v>1378</c:v>
                </c:pt>
                <c:pt idx="10">
                  <c:v>1168</c:v>
                </c:pt>
                <c:pt idx="11">
                  <c:v>1361</c:v>
                </c:pt>
                <c:pt idx="12">
                  <c:v>1490</c:v>
                </c:pt>
                <c:pt idx="13">
                  <c:v>1474</c:v>
                </c:pt>
                <c:pt idx="14">
                  <c:v>1497</c:v>
                </c:pt>
                <c:pt idx="15">
                  <c:v>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B-466E-83E3-8D4FEA1B7A21}"/>
            </c:ext>
          </c:extLst>
        </c:ser>
        <c:ser>
          <c:idx val="3"/>
          <c:order val="3"/>
          <c:tx>
            <c:strRef>
              <c:f>'BASE_ TRIMESTRAL'!$B$124</c:f>
              <c:strCache>
                <c:ptCount val="1"/>
                <c:pt idx="0">
                  <c:v>Reservas Bancárias (ME)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TRIMESTRAL'!$C$124:$X$124</c15:sqref>
                  </c15:fullRef>
                </c:ext>
              </c:extLst>
              <c:f>'BASE_ TRIMESTRAL'!$I$124:$X$124</c:f>
              <c:numCache>
                <c:formatCode>#,##0</c:formatCode>
                <c:ptCount val="16"/>
                <c:pt idx="0">
                  <c:v>152</c:v>
                </c:pt>
                <c:pt idx="1">
                  <c:v>153</c:v>
                </c:pt>
                <c:pt idx="2">
                  <c:v>168</c:v>
                </c:pt>
                <c:pt idx="3">
                  <c:v>131</c:v>
                </c:pt>
                <c:pt idx="4">
                  <c:v>134</c:v>
                </c:pt>
                <c:pt idx="5">
                  <c:v>140</c:v>
                </c:pt>
                <c:pt idx="6">
                  <c:v>140</c:v>
                </c:pt>
                <c:pt idx="7">
                  <c:v>133</c:v>
                </c:pt>
                <c:pt idx="8">
                  <c:v>211</c:v>
                </c:pt>
                <c:pt idx="9">
                  <c:v>162</c:v>
                </c:pt>
                <c:pt idx="10">
                  <c:v>199</c:v>
                </c:pt>
                <c:pt idx="11">
                  <c:v>271</c:v>
                </c:pt>
                <c:pt idx="12" formatCode="0">
                  <c:v>151</c:v>
                </c:pt>
                <c:pt idx="13" formatCode="General">
                  <c:v>160</c:v>
                </c:pt>
                <c:pt idx="14" formatCode="General">
                  <c:v>121</c:v>
                </c:pt>
                <c:pt idx="15" formatCode="General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B-466E-83E3-8D4FEA1B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736022463"/>
        <c:axId val="1736027871"/>
      </c:barChart>
      <c:lineChart>
        <c:grouping val="standard"/>
        <c:varyColors val="0"/>
        <c:ser>
          <c:idx val="0"/>
          <c:order val="0"/>
          <c:tx>
            <c:strRef>
              <c:f>'BASE_ TRIMESTRAL'!$B$121</c:f>
              <c:strCache>
                <c:ptCount val="1"/>
                <c:pt idx="0">
                  <c:v>BM-VC - Eixo à direita</c:v>
                </c:pt>
              </c:strCache>
            </c:strRef>
          </c:tx>
          <c:spPr>
            <a:ln w="2540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TRIMESTRAL'!$C$104:$X$105</c15:sqref>
                  </c15:fullRef>
                </c:ext>
              </c:extLst>
              <c:f>'BASE_ TRIMESTRAL'!$I$104:$X$105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TRIMESTRAL'!$C$121:$X$121</c15:sqref>
                  </c15:fullRef>
                </c:ext>
              </c:extLst>
              <c:f>'BASE_ TRIMESTRAL'!$I$121:$X$121</c:f>
              <c:numCache>
                <c:formatCode>#\ ##0.0</c:formatCode>
                <c:ptCount val="16"/>
                <c:pt idx="0">
                  <c:v>-10.199999999999999</c:v>
                </c:pt>
                <c:pt idx="1">
                  <c:v>5.0999999999999996</c:v>
                </c:pt>
                <c:pt idx="2">
                  <c:v>-2.9</c:v>
                </c:pt>
                <c:pt idx="3">
                  <c:v>1.1000000000000001</c:v>
                </c:pt>
                <c:pt idx="4">
                  <c:v>16</c:v>
                </c:pt>
                <c:pt idx="5">
                  <c:v>4.3</c:v>
                </c:pt>
                <c:pt idx="6">
                  <c:v>4.8</c:v>
                </c:pt>
                <c:pt idx="7">
                  <c:v>9</c:v>
                </c:pt>
                <c:pt idx="8">
                  <c:v>0.4</c:v>
                </c:pt>
                <c:pt idx="9">
                  <c:v>1.5</c:v>
                </c:pt>
                <c:pt idx="10">
                  <c:v>-6.2</c:v>
                </c:pt>
                <c:pt idx="11">
                  <c:v>17.899999999999999</c:v>
                </c:pt>
                <c:pt idx="12">
                  <c:v>-3.3</c:v>
                </c:pt>
                <c:pt idx="13">
                  <c:v>-0.2</c:v>
                </c:pt>
                <c:pt idx="14">
                  <c:v>4.7</c:v>
                </c:pt>
                <c:pt idx="15">
                  <c:v>-2.6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1B-466E-83E3-8D4FEA1B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071455"/>
        <c:axId val="1919073119"/>
      </c:lineChart>
      <c:catAx>
        <c:axId val="173602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736027871"/>
        <c:crosses val="autoZero"/>
        <c:auto val="1"/>
        <c:lblAlgn val="ctr"/>
        <c:lblOffset val="100"/>
        <c:noMultiLvlLbl val="0"/>
      </c:catAx>
      <c:valAx>
        <c:axId val="173602787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736022463"/>
        <c:crosses val="autoZero"/>
        <c:crossBetween val="between"/>
      </c:valAx>
      <c:valAx>
        <c:axId val="1919073119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9071455"/>
        <c:crosses val="max"/>
        <c:crossBetween val="between"/>
      </c:valAx>
      <c:catAx>
        <c:axId val="19190714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9073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59057719004941"/>
          <c:y val="8.8794487690753182E-2"/>
          <c:w val="0.81008140583989563"/>
          <c:h val="0.574539436807687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'BASE_ MENSAL'!$B$74</c:f>
              <c:strCache>
                <c:ptCount val="1"/>
                <c:pt idx="0">
                  <c:v>DBS/USD ( eixo à esquerda)</c:v>
                </c:pt>
              </c:strCache>
            </c:strRef>
          </c:tx>
          <c:spPr>
            <a:solidFill>
              <a:srgbClr val="C0504D">
                <a:lumMod val="75000"/>
              </a:srgbClr>
            </a:solidFill>
            <a:ln w="12700" cap="flat" cmpd="sng" algn="ctr">
              <a:solidFill>
                <a:srgbClr val="C0504D">
                  <a:lumMod val="75000"/>
                </a:srgbClr>
              </a:solidFill>
              <a:prstDash val="solid"/>
              <a:miter lim="800000"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MENSAL'!$C$64:$BV$64</c15:sqref>
                  </c15:fullRef>
                </c:ext>
              </c:extLst>
              <c:f>'BASE_ MENSAL'!$AN$64:$BV$64</c:f>
              <c:numCache>
                <c:formatCode>mmm\-yy</c:formatCode>
                <c:ptCount val="35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  <c:pt idx="16">
                  <c:v>44348</c:v>
                </c:pt>
                <c:pt idx="17">
                  <c:v>44378</c:v>
                </c:pt>
                <c:pt idx="18">
                  <c:v>44409</c:v>
                </c:pt>
                <c:pt idx="19">
                  <c:v>44440</c:v>
                </c:pt>
                <c:pt idx="20" formatCode="[$-816]mmm/yy;@">
                  <c:v>44470</c:v>
                </c:pt>
                <c:pt idx="21" formatCode="[$-816]mmm/yy;@">
                  <c:v>44501</c:v>
                </c:pt>
                <c:pt idx="22" formatCode="[$-816]mmm/yy;@">
                  <c:v>44531</c:v>
                </c:pt>
                <c:pt idx="23">
                  <c:v>44562</c:v>
                </c:pt>
                <c:pt idx="24">
                  <c:v>44593</c:v>
                </c:pt>
                <c:pt idx="25">
                  <c:v>44621</c:v>
                </c:pt>
                <c:pt idx="26">
                  <c:v>44652</c:v>
                </c:pt>
                <c:pt idx="27">
                  <c:v>44682</c:v>
                </c:pt>
                <c:pt idx="28">
                  <c:v>44713</c:v>
                </c:pt>
                <c:pt idx="29">
                  <c:v>44743</c:v>
                </c:pt>
                <c:pt idx="30">
                  <c:v>44774</c:v>
                </c:pt>
                <c:pt idx="31">
                  <c:v>44805</c:v>
                </c:pt>
                <c:pt idx="32" formatCode="[$-816]mmm/yy;@">
                  <c:v>44835</c:v>
                </c:pt>
                <c:pt idx="33" formatCode="[$-816]mmm/yy;@">
                  <c:v>44866</c:v>
                </c:pt>
                <c:pt idx="34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MENSAL'!$C$74:$BV$74</c15:sqref>
                  </c15:fullRef>
                </c:ext>
              </c:extLst>
              <c:f>'BASE_ MENSAL'!$AN$74:$BV$74</c:f>
              <c:numCache>
                <c:formatCode>0.0</c:formatCode>
                <c:ptCount val="35"/>
                <c:pt idx="0" formatCode="General">
                  <c:v>22.6</c:v>
                </c:pt>
                <c:pt idx="1" formatCode="General">
                  <c:v>22.3</c:v>
                </c:pt>
                <c:pt idx="2" formatCode="0.00">
                  <c:v>22.72</c:v>
                </c:pt>
                <c:pt idx="3" formatCode="0.00">
                  <c:v>22.67</c:v>
                </c:pt>
                <c:pt idx="4" formatCode="0.00">
                  <c:v>21.94</c:v>
                </c:pt>
                <c:pt idx="5" formatCode="0.00">
                  <c:v>21.58</c:v>
                </c:pt>
                <c:pt idx="6" formatCode="0.00">
                  <c:v>20.88</c:v>
                </c:pt>
                <c:pt idx="7" formatCode="0.00">
                  <c:v>20.91</c:v>
                </c:pt>
                <c:pt idx="8" formatCode="0.00">
                  <c:v>20.96</c:v>
                </c:pt>
                <c:pt idx="9" formatCode="0.00">
                  <c:v>20.88</c:v>
                </c:pt>
                <c:pt idx="10" formatCode="0.00">
                  <c:v>20.309999999999999</c:v>
                </c:pt>
                <c:pt idx="11" formatCode="0.00">
                  <c:v>20.28</c:v>
                </c:pt>
                <c:pt idx="12" formatCode="0.00">
                  <c:v>20.399999999999999</c:v>
                </c:pt>
                <c:pt idx="13" formatCode="0.00">
                  <c:v>20.72</c:v>
                </c:pt>
                <c:pt idx="14" formatCode="0.00">
                  <c:v>20.69</c:v>
                </c:pt>
                <c:pt idx="15" formatCode="0.00">
                  <c:v>20.329999999999998</c:v>
                </c:pt>
                <c:pt idx="16" formatCode="0.00">
                  <c:v>20.47</c:v>
                </c:pt>
                <c:pt idx="17" formatCode="0.00">
                  <c:v>20.88</c:v>
                </c:pt>
                <c:pt idx="18" formatCode="0.00">
                  <c:v>20.96</c:v>
                </c:pt>
                <c:pt idx="19" formatCode="0.00">
                  <c:v>20.95</c:v>
                </c:pt>
                <c:pt idx="20" formatCode="0.00">
                  <c:v>21.28</c:v>
                </c:pt>
                <c:pt idx="21" formatCode="0.00">
                  <c:v>21.6</c:v>
                </c:pt>
                <c:pt idx="22" formatCode="0.00">
                  <c:v>21.84</c:v>
                </c:pt>
                <c:pt idx="23" formatCode="0.00">
                  <c:v>21.8</c:v>
                </c:pt>
                <c:pt idx="24" formatCode="0.00">
                  <c:v>21.76</c:v>
                </c:pt>
                <c:pt idx="25" formatCode="0.00">
                  <c:v>22.4</c:v>
                </c:pt>
                <c:pt idx="26" formatCode="0.00">
                  <c:v>22.75</c:v>
                </c:pt>
                <c:pt idx="27" formatCode="0.00">
                  <c:v>23.35</c:v>
                </c:pt>
                <c:pt idx="28" formatCode="0.00">
                  <c:v>23.34</c:v>
                </c:pt>
                <c:pt idx="29" formatCode="0.00">
                  <c:v>24.2</c:v>
                </c:pt>
                <c:pt idx="30" formatCode="0.00">
                  <c:v>24.35</c:v>
                </c:pt>
                <c:pt idx="31" formatCode="0.00">
                  <c:v>24.88</c:v>
                </c:pt>
                <c:pt idx="32" formatCode="0.00">
                  <c:v>25.14</c:v>
                </c:pt>
                <c:pt idx="33" formatCode="0.00">
                  <c:v>24.26</c:v>
                </c:pt>
                <c:pt idx="34" formatCode="0.00">
                  <c:v>23.35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90592"/>
        <c:axId val="141392128"/>
      </c:barChart>
      <c:lineChart>
        <c:grouping val="standard"/>
        <c:varyColors val="0"/>
        <c:ser>
          <c:idx val="0"/>
          <c:order val="0"/>
          <c:tx>
            <c:strRef>
              <c:f>'BASE_ MENSAL'!$B$73</c:f>
              <c:strCache>
                <c:ptCount val="1"/>
                <c:pt idx="0">
                  <c:v>DBS/EUR ( eixo à esquerda)</c:v>
                </c:pt>
              </c:strCache>
            </c:strRef>
          </c:tx>
          <c:spPr>
            <a:ln w="12700" cap="flat" cmpd="sng" algn="ctr">
              <a:solidFill>
                <a:srgbClr val="4BACC6">
                  <a:shade val="50000"/>
                </a:srgbClr>
              </a:solidFill>
              <a:prstDash val="solid"/>
              <a:miter lim="800000"/>
            </a:ln>
            <a:effectLst/>
          </c:spPr>
          <c:marker>
            <c:spPr>
              <a:solidFill>
                <a:srgbClr val="4BACC6"/>
              </a:solidFill>
              <a:ln w="12700" cap="flat" cmpd="sng" algn="ctr">
                <a:solidFill>
                  <a:srgbClr val="4BACC6">
                    <a:shade val="50000"/>
                  </a:srgbClr>
                </a:solidFill>
                <a:prstDash val="solid"/>
                <a:miter lim="800000"/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MENSAL'!$C$64:$BV$64</c15:sqref>
                  </c15:fullRef>
                </c:ext>
              </c:extLst>
              <c:f>'BASE_ MENSAL'!$AN$64:$BV$64</c:f>
              <c:numCache>
                <c:formatCode>mmm\-yy</c:formatCode>
                <c:ptCount val="35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  <c:pt idx="13">
                  <c:v>44256</c:v>
                </c:pt>
                <c:pt idx="14">
                  <c:v>44287</c:v>
                </c:pt>
                <c:pt idx="15">
                  <c:v>44317</c:v>
                </c:pt>
                <c:pt idx="16">
                  <c:v>44348</c:v>
                </c:pt>
                <c:pt idx="17">
                  <c:v>44378</c:v>
                </c:pt>
                <c:pt idx="18">
                  <c:v>44409</c:v>
                </c:pt>
                <c:pt idx="19">
                  <c:v>44440</c:v>
                </c:pt>
                <c:pt idx="20" formatCode="[$-816]mmm/yy;@">
                  <c:v>44470</c:v>
                </c:pt>
                <c:pt idx="21" formatCode="[$-816]mmm/yy;@">
                  <c:v>44501</c:v>
                </c:pt>
                <c:pt idx="22" formatCode="[$-816]mmm/yy;@">
                  <c:v>44531</c:v>
                </c:pt>
                <c:pt idx="23">
                  <c:v>44562</c:v>
                </c:pt>
                <c:pt idx="24">
                  <c:v>44593</c:v>
                </c:pt>
                <c:pt idx="25">
                  <c:v>44621</c:v>
                </c:pt>
                <c:pt idx="26">
                  <c:v>44652</c:v>
                </c:pt>
                <c:pt idx="27">
                  <c:v>44682</c:v>
                </c:pt>
                <c:pt idx="28">
                  <c:v>44713</c:v>
                </c:pt>
                <c:pt idx="29">
                  <c:v>44743</c:v>
                </c:pt>
                <c:pt idx="30">
                  <c:v>44774</c:v>
                </c:pt>
                <c:pt idx="31">
                  <c:v>44805</c:v>
                </c:pt>
                <c:pt idx="32" formatCode="[$-816]mmm/yy;@">
                  <c:v>44835</c:v>
                </c:pt>
                <c:pt idx="33" formatCode="[$-816]mmm/yy;@">
                  <c:v>44866</c:v>
                </c:pt>
                <c:pt idx="34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MENSAL'!$C$73:$BV$73</c15:sqref>
                  </c15:fullRef>
                </c:ext>
              </c:extLst>
              <c:f>'BASE_ MENSAL'!$AN$73:$BV$73</c:f>
              <c:numCache>
                <c:formatCode>0.0</c:formatCode>
                <c:ptCount val="35"/>
                <c:pt idx="0" formatCode="General">
                  <c:v>24.5</c:v>
                </c:pt>
                <c:pt idx="1" formatCode="General">
                  <c:v>24.5</c:v>
                </c:pt>
                <c:pt idx="2" formatCode="General">
                  <c:v>24.5</c:v>
                </c:pt>
                <c:pt idx="3" formatCode="General">
                  <c:v>24.5</c:v>
                </c:pt>
                <c:pt idx="4" formatCode="General">
                  <c:v>24.5</c:v>
                </c:pt>
                <c:pt idx="5" formatCode="General">
                  <c:v>24.5</c:v>
                </c:pt>
                <c:pt idx="6" formatCode="General">
                  <c:v>24.5</c:v>
                </c:pt>
                <c:pt idx="7" formatCode="General">
                  <c:v>24.5</c:v>
                </c:pt>
                <c:pt idx="8" formatCode="General">
                  <c:v>24.5</c:v>
                </c:pt>
                <c:pt idx="9" formatCode="General">
                  <c:v>24.5</c:v>
                </c:pt>
                <c:pt idx="10" formatCode="General">
                  <c:v>24.5</c:v>
                </c:pt>
                <c:pt idx="11" formatCode="General">
                  <c:v>24.5</c:v>
                </c:pt>
                <c:pt idx="12" formatCode="General">
                  <c:v>24.5</c:v>
                </c:pt>
                <c:pt idx="13" formatCode="General">
                  <c:v>24.5</c:v>
                </c:pt>
                <c:pt idx="14" formatCode="General">
                  <c:v>24.5</c:v>
                </c:pt>
                <c:pt idx="15" formatCode="General">
                  <c:v>24.5</c:v>
                </c:pt>
                <c:pt idx="16" formatCode="General">
                  <c:v>24.5</c:v>
                </c:pt>
                <c:pt idx="17" formatCode="General">
                  <c:v>24.5</c:v>
                </c:pt>
                <c:pt idx="18" formatCode="General">
                  <c:v>24.5</c:v>
                </c:pt>
                <c:pt idx="19" formatCode="General">
                  <c:v>24.5</c:v>
                </c:pt>
                <c:pt idx="20" formatCode="General">
                  <c:v>24.5</c:v>
                </c:pt>
                <c:pt idx="21" formatCode="General">
                  <c:v>24.5</c:v>
                </c:pt>
                <c:pt idx="22" formatCode="General">
                  <c:v>24.5</c:v>
                </c:pt>
                <c:pt idx="23" formatCode="General">
                  <c:v>24.5</c:v>
                </c:pt>
                <c:pt idx="24" formatCode="General">
                  <c:v>24.5</c:v>
                </c:pt>
                <c:pt idx="25" formatCode="General">
                  <c:v>24.5</c:v>
                </c:pt>
                <c:pt idx="26" formatCode="General">
                  <c:v>24.5</c:v>
                </c:pt>
                <c:pt idx="27" formatCode="General">
                  <c:v>24.5</c:v>
                </c:pt>
                <c:pt idx="28" formatCode="General">
                  <c:v>24.5</c:v>
                </c:pt>
                <c:pt idx="29" formatCode="General">
                  <c:v>24.5</c:v>
                </c:pt>
                <c:pt idx="30" formatCode="General">
                  <c:v>24.5</c:v>
                </c:pt>
                <c:pt idx="31" formatCode="General">
                  <c:v>24.5</c:v>
                </c:pt>
                <c:pt idx="32" formatCode="General">
                  <c:v>24.5</c:v>
                </c:pt>
                <c:pt idx="33" formatCode="General">
                  <c:v>24.5</c:v>
                </c:pt>
                <c:pt idx="34" formatCode="General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90592"/>
        <c:axId val="141392128"/>
      </c:lineChart>
      <c:lineChart>
        <c:grouping val="standard"/>
        <c:varyColors val="0"/>
        <c:ser>
          <c:idx val="2"/>
          <c:order val="2"/>
          <c:tx>
            <c:strRef>
              <c:f>'BASE_ MENSAL'!$B$75</c:f>
              <c:strCache>
                <c:ptCount val="1"/>
                <c:pt idx="0">
                  <c:v>USD/EURO ( eixo à direita)</c:v>
                </c:pt>
              </c:strCache>
            </c:strRef>
          </c:tx>
          <c:spPr>
            <a:ln w="12700" cap="flat" cmpd="sng" algn="ctr">
              <a:solidFill>
                <a:sysClr val="windowText" lastClr="000000">
                  <a:shade val="50000"/>
                </a:sysClr>
              </a:solidFill>
              <a:prstDash val="solid"/>
              <a:miter lim="800000"/>
            </a:ln>
            <a:effectLst/>
          </c:spPr>
          <c:marker>
            <c:spPr>
              <a:solidFill>
                <a:sysClr val="windowText" lastClr="000000"/>
              </a:solidFill>
              <a:ln w="12700" cap="flat" cmpd="sng" algn="ctr">
                <a:solidFill>
                  <a:sysClr val="windowText" lastClr="000000">
                    <a:shade val="50000"/>
                  </a:sysClr>
                </a:solidFill>
                <a:prstDash val="solid"/>
                <a:miter lim="800000"/>
              </a:ln>
              <a:effectLst/>
            </c:spPr>
          </c:marker>
          <c:cat>
            <c:strLit>
              <c:ptCount val="35"/>
              <c:pt idx="0">
                <c:v>38</c:v>
              </c:pt>
              <c:pt idx="1">
                <c:v>39</c:v>
              </c:pt>
              <c:pt idx="2">
                <c:v>40</c:v>
              </c:pt>
              <c:pt idx="3">
                <c:v>41</c:v>
              </c:pt>
              <c:pt idx="4">
                <c:v>42</c:v>
              </c:pt>
              <c:pt idx="5">
                <c:v>43</c:v>
              </c:pt>
              <c:pt idx="6">
                <c:v>44</c:v>
              </c:pt>
              <c:pt idx="7">
                <c:v>45</c:v>
              </c:pt>
              <c:pt idx="8">
                <c:v>46</c:v>
              </c:pt>
              <c:pt idx="9">
                <c:v>47</c:v>
              </c:pt>
              <c:pt idx="10">
                <c:v>48</c:v>
              </c:pt>
              <c:pt idx="11">
                <c:v>49</c:v>
              </c:pt>
              <c:pt idx="12">
                <c:v>50</c:v>
              </c:pt>
              <c:pt idx="13">
                <c:v>51</c:v>
              </c:pt>
              <c:pt idx="14">
                <c:v>52</c:v>
              </c:pt>
              <c:pt idx="15">
                <c:v>53</c:v>
              </c:pt>
              <c:pt idx="16">
                <c:v>54</c:v>
              </c:pt>
              <c:pt idx="17">
                <c:v>55</c:v>
              </c:pt>
              <c:pt idx="18">
                <c:v>56</c:v>
              </c:pt>
              <c:pt idx="19">
                <c:v>57</c:v>
              </c:pt>
              <c:pt idx="20">
                <c:v>58</c:v>
              </c:pt>
              <c:pt idx="21">
                <c:v>59</c:v>
              </c:pt>
              <c:pt idx="22">
                <c:v>60</c:v>
              </c:pt>
              <c:pt idx="23">
                <c:v>61</c:v>
              </c:pt>
              <c:pt idx="24">
                <c:v>62</c:v>
              </c:pt>
              <c:pt idx="25">
                <c:v>63</c:v>
              </c:pt>
              <c:pt idx="26">
                <c:v>64</c:v>
              </c:pt>
              <c:pt idx="27">
                <c:v>65</c:v>
              </c:pt>
              <c:pt idx="28">
                <c:v>66</c:v>
              </c:pt>
              <c:pt idx="29">
                <c:v>67</c:v>
              </c:pt>
              <c:pt idx="30">
                <c:v>68</c:v>
              </c:pt>
              <c:pt idx="31">
                <c:v>69</c:v>
              </c:pt>
              <c:pt idx="32">
                <c:v>70</c:v>
              </c:pt>
              <c:pt idx="33">
                <c:v>71</c:v>
              </c:pt>
              <c:pt idx="34">
                <c:v>72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MENSAL'!$C$75:$BV$75</c15:sqref>
                  </c15:fullRef>
                </c:ext>
              </c:extLst>
              <c:f>'BASE_ MENSAL'!$AN$75:$BV$75</c:f>
              <c:numCache>
                <c:formatCode>0.00</c:formatCode>
                <c:ptCount val="35"/>
                <c:pt idx="0">
                  <c:v>1.0900000000000001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1.0900000000000001</c:v>
                </c:pt>
                <c:pt idx="4">
                  <c:v>1.1299999999999999</c:v>
                </c:pt>
                <c:pt idx="5">
                  <c:v>1.1499999999999999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1.22</c:v>
                </c:pt>
                <c:pt idx="11">
                  <c:v>1.22</c:v>
                </c:pt>
                <c:pt idx="12">
                  <c:v>1.21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  <c:pt idx="16">
                  <c:v>1.2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1.1599999999999999</c:v>
                </c:pt>
                <c:pt idx="21">
                  <c:v>1.1399999999999999</c:v>
                </c:pt>
                <c:pt idx="22">
                  <c:v>1.1299999999999999</c:v>
                </c:pt>
                <c:pt idx="23">
                  <c:v>1.1299999999999999</c:v>
                </c:pt>
                <c:pt idx="24">
                  <c:v>1.1299999999999999</c:v>
                </c:pt>
                <c:pt idx="25">
                  <c:v>1.1000000000000001</c:v>
                </c:pt>
                <c:pt idx="26">
                  <c:v>1.08</c:v>
                </c:pt>
                <c:pt idx="27">
                  <c:v>1.06</c:v>
                </c:pt>
                <c:pt idx="28">
                  <c:v>1.06</c:v>
                </c:pt>
                <c:pt idx="29">
                  <c:v>1.02</c:v>
                </c:pt>
                <c:pt idx="30">
                  <c:v>1.01</c:v>
                </c:pt>
                <c:pt idx="31">
                  <c:v>0.99</c:v>
                </c:pt>
                <c:pt idx="32">
                  <c:v>0.98</c:v>
                </c:pt>
                <c:pt idx="33">
                  <c:v>1.02</c:v>
                </c:pt>
                <c:pt idx="34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03648"/>
        <c:axId val="141402112"/>
      </c:lineChart>
      <c:dateAx>
        <c:axId val="141390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ysClr val="windowText" lastClr="000000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392128"/>
        <c:crossesAt val="0"/>
        <c:auto val="1"/>
        <c:lblOffset val="100"/>
        <c:baseTimeUnit val="months"/>
      </c:dateAx>
      <c:valAx>
        <c:axId val="14139212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41390592"/>
        <c:crosses val="autoZero"/>
        <c:crossBetween val="between"/>
      </c:valAx>
      <c:valAx>
        <c:axId val="141402112"/>
        <c:scaling>
          <c:orientation val="minMax"/>
          <c:min val="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41403648"/>
        <c:crosses val="max"/>
        <c:crossBetween val="between"/>
        <c:majorUnit val="0.5"/>
      </c:valAx>
      <c:catAx>
        <c:axId val="14140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4021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3839807982117445"/>
          <c:y val="0.78395840323199062"/>
          <c:w val="0.51202008125947662"/>
          <c:h val="0.17093810725422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9852536306924E-2"/>
          <c:y val="6.9991903301831915E-2"/>
          <c:w val="0.86575183402428291"/>
          <c:h val="0.80784317816400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'BASE_ MENSAL'!$B$68</c:f>
              <c:strCache>
                <c:ptCount val="1"/>
                <c:pt idx="0">
                  <c:v>RIL -Mercado- (milhões de USD) - eixo à esquerda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MENSAL'!$AA$64:$BV$64</c15:sqref>
                  </c15:fullRef>
                </c:ext>
              </c:extLst>
              <c:f>'BASE_ MENSAL'!$AL$64:$BV$64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 formatCode="[$-816]mmm/yy;@">
                  <c:v>44470</c:v>
                </c:pt>
                <c:pt idx="23" formatCode="[$-816]mmm/yy;@">
                  <c:v>44501</c:v>
                </c:pt>
                <c:pt idx="24" formatCode="[$-816]mmm/yy;@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 formatCode="[$-816]mmm/yy;@">
                  <c:v>44835</c:v>
                </c:pt>
                <c:pt idx="35" formatCode="[$-816]mmm/yy;@">
                  <c:v>44866</c:v>
                </c:pt>
                <c:pt idx="36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MENSAL'!$AA$68:$BV$68</c15:sqref>
                  </c15:fullRef>
                </c:ext>
              </c:extLst>
              <c:f>'BASE_ MENSAL'!$AL$68:$BV$68</c:f>
              <c:numCache>
                <c:formatCode>0.0</c:formatCode>
                <c:ptCount val="37"/>
                <c:pt idx="0">
                  <c:v>32.200000000000003</c:v>
                </c:pt>
                <c:pt idx="1">
                  <c:v>35.4</c:v>
                </c:pt>
                <c:pt idx="2">
                  <c:v>38.4</c:v>
                </c:pt>
                <c:pt idx="3">
                  <c:v>34.700000000000003</c:v>
                </c:pt>
                <c:pt idx="4">
                  <c:v>31.5</c:v>
                </c:pt>
                <c:pt idx="5">
                  <c:v>26.5</c:v>
                </c:pt>
                <c:pt idx="6">
                  <c:v>26.5</c:v>
                </c:pt>
                <c:pt idx="7">
                  <c:v>25.5</c:v>
                </c:pt>
                <c:pt idx="8">
                  <c:v>26.3</c:v>
                </c:pt>
                <c:pt idx="9">
                  <c:v>37.5</c:v>
                </c:pt>
                <c:pt idx="10">
                  <c:v>33.799999999999997</c:v>
                </c:pt>
                <c:pt idx="11">
                  <c:v>32.700000000000003</c:v>
                </c:pt>
                <c:pt idx="12">
                  <c:v>41.8</c:v>
                </c:pt>
                <c:pt idx="13">
                  <c:v>38.299999999999997</c:v>
                </c:pt>
                <c:pt idx="14">
                  <c:v>37.799999999999997</c:v>
                </c:pt>
                <c:pt idx="15">
                  <c:v>27.6</c:v>
                </c:pt>
                <c:pt idx="16">
                  <c:v>25.8</c:v>
                </c:pt>
                <c:pt idx="17">
                  <c:v>23.1</c:v>
                </c:pt>
                <c:pt idx="18">
                  <c:v>20.7</c:v>
                </c:pt>
                <c:pt idx="19">
                  <c:v>17.5</c:v>
                </c:pt>
                <c:pt idx="20">
                  <c:v>35.799999999999997</c:v>
                </c:pt>
                <c:pt idx="21">
                  <c:v>34.6</c:v>
                </c:pt>
                <c:pt idx="22">
                  <c:v>29.6</c:v>
                </c:pt>
                <c:pt idx="23">
                  <c:v>27.9</c:v>
                </c:pt>
                <c:pt idx="24">
                  <c:v>30</c:v>
                </c:pt>
                <c:pt idx="25">
                  <c:v>31.4</c:v>
                </c:pt>
                <c:pt idx="26">
                  <c:v>27.6</c:v>
                </c:pt>
                <c:pt idx="27">
                  <c:v>23.4</c:v>
                </c:pt>
                <c:pt idx="28">
                  <c:v>23.3</c:v>
                </c:pt>
                <c:pt idx="29">
                  <c:v>16.3</c:v>
                </c:pt>
                <c:pt idx="30">
                  <c:v>12.3</c:v>
                </c:pt>
                <c:pt idx="31">
                  <c:v>12.7</c:v>
                </c:pt>
                <c:pt idx="32">
                  <c:v>12.8</c:v>
                </c:pt>
                <c:pt idx="33">
                  <c:v>4.9000000000000004</c:v>
                </c:pt>
                <c:pt idx="34">
                  <c:v>0.5</c:v>
                </c:pt>
                <c:pt idx="35">
                  <c:v>0</c:v>
                </c:pt>
                <c:pt idx="36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0-4361-AB2B-ED5E7F1B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1"/>
        <c:axId val="141041664"/>
        <c:axId val="141043200"/>
      </c:barChart>
      <c:lineChart>
        <c:grouping val="standard"/>
        <c:varyColors val="0"/>
        <c:ser>
          <c:idx val="1"/>
          <c:order val="1"/>
          <c:tx>
            <c:strRef>
              <c:f>'BASE_ MENSAL'!$B$69</c:f>
              <c:strCache>
                <c:ptCount val="1"/>
                <c:pt idx="0">
                  <c:v>RIL(meses de importação) - eixo à direita</c:v>
                </c:pt>
              </c:strCache>
            </c:strRef>
          </c:tx>
          <c:spPr>
            <a:ln w="25400" cap="flat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chemeClr val="lt1"/>
              </a:solidFill>
              <a:ln w="25400" cap="flat" cmpd="sng" algn="ctr">
                <a:solidFill>
                  <a:schemeClr val="accent3"/>
                </a:solidFill>
                <a:prstDash val="solid"/>
                <a:round/>
              </a:ln>
              <a:effectLst/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MENSAL'!$AA$64:$BV$64</c15:sqref>
                  </c15:fullRef>
                </c:ext>
              </c:extLst>
              <c:f>'BASE_ MENSAL'!$AL$64:$BV$64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 formatCode="[$-816]mmm/yy;@">
                  <c:v>44470</c:v>
                </c:pt>
                <c:pt idx="23" formatCode="[$-816]mmm/yy;@">
                  <c:v>44501</c:v>
                </c:pt>
                <c:pt idx="24" formatCode="[$-816]mmm/yy;@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 formatCode="[$-816]mmm/yy;@">
                  <c:v>44835</c:v>
                </c:pt>
                <c:pt idx="35" formatCode="[$-816]mmm/yy;@">
                  <c:v>44866</c:v>
                </c:pt>
                <c:pt idx="36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MENSAL'!$AA$69:$BV$69</c15:sqref>
                  </c15:fullRef>
                </c:ext>
              </c:extLst>
              <c:f>'BASE_ MENSAL'!$AL$69:$BV$69</c:f>
              <c:numCache>
                <c:formatCode>0.0</c:formatCode>
                <c:ptCount val="37"/>
                <c:pt idx="0">
                  <c:v>2</c:v>
                </c:pt>
                <c:pt idx="1">
                  <c:v>2.6</c:v>
                </c:pt>
                <c:pt idx="2">
                  <c:v>2.8</c:v>
                </c:pt>
                <c:pt idx="3">
                  <c:v>2.5</c:v>
                </c:pt>
                <c:pt idx="4">
                  <c:v>2.2999999999999998</c:v>
                </c:pt>
                <c:pt idx="5">
                  <c:v>1.9</c:v>
                </c:pt>
                <c:pt idx="6">
                  <c:v>1.9</c:v>
                </c:pt>
                <c:pt idx="7">
                  <c:v>1.8</c:v>
                </c:pt>
                <c:pt idx="8">
                  <c:v>1.9</c:v>
                </c:pt>
                <c:pt idx="9">
                  <c:v>2.7</c:v>
                </c:pt>
                <c:pt idx="10">
                  <c:v>2.5</c:v>
                </c:pt>
                <c:pt idx="11">
                  <c:v>2.4</c:v>
                </c:pt>
                <c:pt idx="12">
                  <c:v>3</c:v>
                </c:pt>
                <c:pt idx="13">
                  <c:v>2.8</c:v>
                </c:pt>
                <c:pt idx="14">
                  <c:v>2.7</c:v>
                </c:pt>
                <c:pt idx="15">
                  <c:v>2</c:v>
                </c:pt>
                <c:pt idx="16">
                  <c:v>1.9</c:v>
                </c:pt>
                <c:pt idx="17">
                  <c:v>1.7</c:v>
                </c:pt>
                <c:pt idx="18">
                  <c:v>1.5</c:v>
                </c:pt>
                <c:pt idx="19">
                  <c:v>1.3</c:v>
                </c:pt>
                <c:pt idx="20">
                  <c:v>2.6</c:v>
                </c:pt>
                <c:pt idx="21">
                  <c:v>2.5</c:v>
                </c:pt>
                <c:pt idx="22">
                  <c:v>2.1</c:v>
                </c:pt>
                <c:pt idx="23">
                  <c:v>2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2</c:v>
                </c:pt>
                <c:pt idx="27">
                  <c:v>1.7</c:v>
                </c:pt>
                <c:pt idx="28">
                  <c:v>1.4</c:v>
                </c:pt>
                <c:pt idx="29">
                  <c:v>1</c:v>
                </c:pt>
                <c:pt idx="30">
                  <c:v>0.8</c:v>
                </c:pt>
                <c:pt idx="31">
                  <c:v>0.8</c:v>
                </c:pt>
                <c:pt idx="32">
                  <c:v>0.8</c:v>
                </c:pt>
                <c:pt idx="33">
                  <c:v>0.3</c:v>
                </c:pt>
                <c:pt idx="34">
                  <c:v>0</c:v>
                </c:pt>
                <c:pt idx="35">
                  <c:v>0</c:v>
                </c:pt>
                <c:pt idx="36">
                  <c:v>0.9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'BASE_ MENSAL'!$AH$69</c15:sqref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F-8460-4361-AB2B-ED5E7F1BB013}"/>
            </c:ext>
          </c:extLst>
        </c:ser>
        <c:ser>
          <c:idx val="2"/>
          <c:order val="2"/>
          <c:tx>
            <c:strRef>
              <c:f>'BASE_ MENSAL'!$B$70</c:f>
              <c:strCache>
                <c:ptCount val="1"/>
                <c:pt idx="0">
                  <c:v>Limite mínimo</c:v>
                </c:pt>
              </c:strCache>
            </c:strRef>
          </c:tx>
          <c:spPr>
            <a:ln w="25400" cap="flat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'BASE_ MENSAL'!$AA$64:$BV$64</c15:sqref>
                  </c15:fullRef>
                </c:ext>
              </c:extLst>
              <c:f>'BASE_ MENSAL'!$AL$64:$BV$64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 formatCode="[$-816]mmm/yy;@">
                  <c:v>44470</c:v>
                </c:pt>
                <c:pt idx="23" formatCode="[$-816]mmm/yy;@">
                  <c:v>44501</c:v>
                </c:pt>
                <c:pt idx="24" formatCode="[$-816]mmm/yy;@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 formatCode="[$-816]mmm/yy;@">
                  <c:v>44835</c:v>
                </c:pt>
                <c:pt idx="35" formatCode="[$-816]mmm/yy;@">
                  <c:v>44866</c:v>
                </c:pt>
                <c:pt idx="36" formatCode="[$-816]mmm/yy;@">
                  <c:v>44896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MENSAL'!$AA$70:$BV$70</c15:sqref>
                  </c15:fullRef>
                </c:ext>
              </c:extLst>
              <c:f>'BASE_ MENSAL'!$AL$70:$BV$70</c:f>
              <c:numCache>
                <c:formatCode>0.0</c:formatCode>
                <c:ptCount val="3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B3-48F6-9519-385BF548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8816"/>
        <c:axId val="141044736"/>
      </c:lineChart>
      <c:dateAx>
        <c:axId val="141041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043200"/>
        <c:crosses val="autoZero"/>
        <c:auto val="1"/>
        <c:lblOffset val="100"/>
        <c:baseTimeUnit val="months"/>
      </c:dateAx>
      <c:valAx>
        <c:axId val="141043200"/>
        <c:scaling>
          <c:orientation val="minMax"/>
          <c:max val="50"/>
          <c:min val="-2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041664"/>
        <c:crosses val="autoZero"/>
        <c:crossBetween val="between"/>
      </c:valAx>
      <c:valAx>
        <c:axId val="141044736"/>
        <c:scaling>
          <c:orientation val="minMax"/>
          <c:max val="4"/>
          <c:min val="-1"/>
        </c:scaling>
        <c:delete val="0"/>
        <c:axPos val="r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058816"/>
        <c:crosses val="max"/>
        <c:crossBetween val="between"/>
        <c:majorUnit val="1"/>
      </c:valAx>
      <c:dateAx>
        <c:axId val="141058816"/>
        <c:scaling>
          <c:orientation val="minMax"/>
        </c:scaling>
        <c:delete val="1"/>
        <c:axPos val="b"/>
        <c:numFmt formatCode="mmm\-yy" sourceLinked="1"/>
        <c:majorTickMark val="none"/>
        <c:minorTickMark val="none"/>
        <c:tickLblPos val="nextTo"/>
        <c:crossAx val="141044736"/>
        <c:crossesAt val="0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093536683111659E-2"/>
          <c:y val="0.87813118469913942"/>
          <c:w val="0.89499569842181848"/>
          <c:h val="9.8099601353157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234033245844272E-2"/>
          <c:y val="0.16337160979877483"/>
          <c:w val="0.9362104111986006"/>
          <c:h val="0.7629149920026248"/>
        </c:manualLayout>
      </c:layout>
      <c:lineChart>
        <c:grouping val="standard"/>
        <c:varyColors val="0"/>
        <c:ser>
          <c:idx val="0"/>
          <c:order val="0"/>
          <c:tx>
            <c:strRef>
              <c:f>'BASE_ TRIMESTRAL'!$B$198</c:f>
              <c:strCache>
                <c:ptCount val="1"/>
                <c:pt idx="0">
                  <c:v>Saldo da Balança Corrente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775800711743774E-2"/>
                  <c:y val="4.0463654000711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E-495B-B324-4477CAF20B49}"/>
                </c:ext>
              </c:extLst>
            </c:dLbl>
            <c:dLbl>
              <c:idx val="4"/>
              <c:layout>
                <c:manualLayout>
                  <c:x val="-4.2704626334519574E-2"/>
                  <c:y val="-3.709168283398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E-495B-B324-4477CAF20B49}"/>
                </c:ext>
              </c:extLst>
            </c:dLbl>
            <c:dLbl>
              <c:idx val="6"/>
              <c:layout>
                <c:manualLayout>
                  <c:x val="-1.9928825622775748E-2"/>
                  <c:y val="1.0115913500177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E-495B-B324-4477CAF20B49}"/>
                </c:ext>
              </c:extLst>
            </c:dLbl>
            <c:dLbl>
              <c:idx val="8"/>
              <c:layout>
                <c:manualLayout>
                  <c:x val="-2.2775800711743774E-2"/>
                  <c:y val="3.0347740500533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E-495B-B324-4477CAF20B49}"/>
                </c:ext>
              </c:extLst>
            </c:dLbl>
            <c:dLbl>
              <c:idx val="13"/>
              <c:layout>
                <c:manualLayout>
                  <c:x val="-1.9928825622775904E-2"/>
                  <c:y val="-6.7439423334518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E-495B-B324-4477CAF20B49}"/>
                </c:ext>
              </c:extLst>
            </c:dLbl>
            <c:dLbl>
              <c:idx val="15"/>
              <c:layout>
                <c:manualLayout>
                  <c:x val="0"/>
                  <c:y val="1.6859855833629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E-495B-B324-4477CAF20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TRIMESTRAL'!$C$137:$X$138</c15:sqref>
                  </c15:fullRef>
                </c:ext>
              </c:extLst>
              <c:f>'BASE_ TRIMESTRAL'!$I$137:$X$138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TRIMESTRAL'!$C$198:$X$198</c15:sqref>
                  </c15:fullRef>
                </c:ext>
              </c:extLst>
              <c:f>'BASE_ TRIMESTRAL'!$I$198:$X$198</c:f>
              <c:numCache>
                <c:formatCode>#\ ##0.0</c:formatCode>
                <c:ptCount val="16"/>
                <c:pt idx="0">
                  <c:v>-23</c:v>
                </c:pt>
                <c:pt idx="1">
                  <c:v>-18</c:v>
                </c:pt>
                <c:pt idx="2">
                  <c:v>-26</c:v>
                </c:pt>
                <c:pt idx="3">
                  <c:v>-20.5</c:v>
                </c:pt>
                <c:pt idx="4">
                  <c:v>-19.899999999999999</c:v>
                </c:pt>
                <c:pt idx="5">
                  <c:v>-20.5</c:v>
                </c:pt>
                <c:pt idx="6">
                  <c:v>-9.3000000000000007</c:v>
                </c:pt>
                <c:pt idx="7">
                  <c:v>-6.8</c:v>
                </c:pt>
                <c:pt idx="8" formatCode="#,##0.00">
                  <c:v>-28.91</c:v>
                </c:pt>
                <c:pt idx="9">
                  <c:v>-27.8</c:v>
                </c:pt>
                <c:pt idx="10">
                  <c:v>-23.1</c:v>
                </c:pt>
                <c:pt idx="11">
                  <c:v>-13.8</c:v>
                </c:pt>
                <c:pt idx="12" formatCode="0.0">
                  <c:v>-19.600000000000001</c:v>
                </c:pt>
                <c:pt idx="13" formatCode="General">
                  <c:v>-24.9</c:v>
                </c:pt>
                <c:pt idx="14" formatCode="General">
                  <c:v>-27.8</c:v>
                </c:pt>
                <c:pt idx="15" formatCode="General">
                  <c:v>-11.9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DF8-8471-BC9285AD5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95296"/>
        <c:axId val="141096832"/>
      </c:lineChart>
      <c:catAx>
        <c:axId val="1410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096832"/>
        <c:crosses val="autoZero"/>
        <c:auto val="1"/>
        <c:lblAlgn val="ctr"/>
        <c:lblOffset val="100"/>
        <c:noMultiLvlLbl val="0"/>
      </c:catAx>
      <c:valAx>
        <c:axId val="14109683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4109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18619940399149E-2"/>
          <c:y val="4.5360795284815139E-2"/>
          <c:w val="0.88881767922143196"/>
          <c:h val="0.821888255937491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'BASE_ TRIMESTRAL'!$B$25</c:f>
              <c:strCache>
                <c:ptCount val="1"/>
                <c:pt idx="0">
                  <c:v>Economias Avançadas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TRIMESTRAL'!$C$25:$X$25</c15:sqref>
                  </c15:fullRef>
                </c:ext>
              </c:extLst>
              <c:f>'BASE_ TRIMESTRAL'!$I$25:$X$25</c:f>
              <c:numCache>
                <c:formatCode>0.0</c:formatCode>
                <c:ptCount val="16"/>
                <c:pt idx="0">
                  <c:v>0.7</c:v>
                </c:pt>
                <c:pt idx="1">
                  <c:v>0.1</c:v>
                </c:pt>
                <c:pt idx="2">
                  <c:v>-0.6</c:v>
                </c:pt>
                <c:pt idx="3">
                  <c:v>-1.4</c:v>
                </c:pt>
                <c:pt idx="4">
                  <c:v>-2.4</c:v>
                </c:pt>
                <c:pt idx="5">
                  <c:v>-15.4</c:v>
                </c:pt>
                <c:pt idx="6">
                  <c:v>-5.7</c:v>
                </c:pt>
                <c:pt idx="7">
                  <c:v>-2.2000000000000002</c:v>
                </c:pt>
                <c:pt idx="8">
                  <c:v>0.3</c:v>
                </c:pt>
                <c:pt idx="9">
                  <c:v>17.5</c:v>
                </c:pt>
                <c:pt idx="10">
                  <c:v>5.6</c:v>
                </c:pt>
                <c:pt idx="11">
                  <c:v>3.5</c:v>
                </c:pt>
                <c:pt idx="12" formatCode="General">
                  <c:v>3.1</c:v>
                </c:pt>
                <c:pt idx="13" formatCode="General">
                  <c:v>2.5</c:v>
                </c:pt>
                <c:pt idx="14" formatCode="General">
                  <c:v>2.4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4-45EE-8BF8-EBA9B3E8285B}"/>
            </c:ext>
          </c:extLst>
        </c:ser>
        <c:ser>
          <c:idx val="2"/>
          <c:order val="2"/>
          <c:tx>
            <c:strRef>
              <c:f>'BASE_ TRIMESTRAL'!$B$26</c:f>
              <c:strCache>
                <c:ptCount val="1"/>
                <c:pt idx="0">
                  <c:v>Economias Emergentes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TRIMESTRAL'!$C$26:$X$26</c15:sqref>
                  </c15:fullRef>
                </c:ext>
              </c:extLst>
              <c:f>'BASE_ TRIMESTRAL'!$I$26:$X$26</c:f>
              <c:numCache>
                <c:formatCode>0.0</c:formatCode>
                <c:ptCount val="16"/>
                <c:pt idx="0">
                  <c:v>2.2000000000000002</c:v>
                </c:pt>
                <c:pt idx="1">
                  <c:v>1.9</c:v>
                </c:pt>
                <c:pt idx="2">
                  <c:v>1.2</c:v>
                </c:pt>
                <c:pt idx="3">
                  <c:v>2</c:v>
                </c:pt>
                <c:pt idx="4">
                  <c:v>-5.9</c:v>
                </c:pt>
                <c:pt idx="5">
                  <c:v>-5.5</c:v>
                </c:pt>
                <c:pt idx="6">
                  <c:v>-0.4</c:v>
                </c:pt>
                <c:pt idx="7">
                  <c:v>2.2000000000000002</c:v>
                </c:pt>
                <c:pt idx="8">
                  <c:v>13.8</c:v>
                </c:pt>
                <c:pt idx="9">
                  <c:v>12.7</c:v>
                </c:pt>
                <c:pt idx="10">
                  <c:v>6.8</c:v>
                </c:pt>
                <c:pt idx="11">
                  <c:v>5</c:v>
                </c:pt>
                <c:pt idx="12" formatCode="General">
                  <c:v>6.5</c:v>
                </c:pt>
                <c:pt idx="13">
                  <c:v>3</c:v>
                </c:pt>
                <c:pt idx="14" formatCode="General">
                  <c:v>4.5</c:v>
                </c:pt>
                <c:pt idx="15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4-45EE-8BF8-EBA9B3E8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1574144"/>
        <c:axId val="141575680"/>
      </c:barChart>
      <c:lineChart>
        <c:grouping val="standard"/>
        <c:varyColors val="0"/>
        <c:ser>
          <c:idx val="0"/>
          <c:order val="0"/>
          <c:tx>
            <c:strRef>
              <c:f>'BASE_ TRIMESTRAL'!$B$24</c:f>
              <c:strCache>
                <c:ptCount val="1"/>
                <c:pt idx="0">
                  <c:v>Índice de produção industrial</c:v>
                </c:pt>
              </c:strCache>
            </c:strRef>
          </c:tx>
          <c:spPr>
            <a:ln w="1270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TRIMESTRAL'!$C$24:$X$24</c15:sqref>
                  </c15:fullRef>
                </c:ext>
              </c:extLst>
              <c:f>'BASE_ TRIMESTRAL'!$I$24:$X$24</c:f>
              <c:numCache>
                <c:formatCode>0.0</c:formatCode>
                <c:ptCount val="16"/>
                <c:pt idx="0">
                  <c:v>1.5</c:v>
                </c:pt>
                <c:pt idx="1">
                  <c:v>1.1000000000000001</c:v>
                </c:pt>
                <c:pt idx="2">
                  <c:v>0.4</c:v>
                </c:pt>
                <c:pt idx="3">
                  <c:v>0.3</c:v>
                </c:pt>
                <c:pt idx="4">
                  <c:v>-4.2</c:v>
                </c:pt>
                <c:pt idx="5">
                  <c:v>-10.5</c:v>
                </c:pt>
                <c:pt idx="6">
                  <c:v>-3.1</c:v>
                </c:pt>
                <c:pt idx="7">
                  <c:v>0.1</c:v>
                </c:pt>
                <c:pt idx="8">
                  <c:v>6.9</c:v>
                </c:pt>
                <c:pt idx="9">
                  <c:v>15</c:v>
                </c:pt>
                <c:pt idx="10">
                  <c:v>6.2</c:v>
                </c:pt>
                <c:pt idx="11">
                  <c:v>4.2</c:v>
                </c:pt>
                <c:pt idx="12" formatCode="General">
                  <c:v>4.9000000000000004</c:v>
                </c:pt>
                <c:pt idx="13">
                  <c:v>2.7</c:v>
                </c:pt>
                <c:pt idx="14" formatCode="General">
                  <c:v>3.1</c:v>
                </c:pt>
                <c:pt idx="1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4-45EE-8BF8-EBA9B3E8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74144"/>
        <c:axId val="141575680"/>
      </c:lineChart>
      <c:catAx>
        <c:axId val="1415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575680"/>
        <c:crosses val="autoZero"/>
        <c:auto val="1"/>
        <c:lblAlgn val="ctr"/>
        <c:lblOffset val="100"/>
        <c:noMultiLvlLbl val="0"/>
      </c:catAx>
      <c:valAx>
        <c:axId val="1415756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157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46309276393607"/>
          <c:y val="0.85307318997265369"/>
          <c:w val="0.83107048110106874"/>
          <c:h val="0.12322311738398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50854056248234E-2"/>
          <c:y val="2.0564892075057791E-2"/>
          <c:w val="0.85711939472099474"/>
          <c:h val="0.77249450432177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'BASE_ TRIMESTRAL'!$B$31</c:f>
              <c:strCache>
                <c:ptCount val="1"/>
                <c:pt idx="0">
                  <c:v>Importação de mercadorias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TRIMESTRAL'!$C$31:$X$31</c15:sqref>
                  </c15:fullRef>
                </c:ext>
              </c:extLst>
              <c:f>'BASE_ TRIMESTRAL'!$I$31:$X$31</c:f>
              <c:numCache>
                <c:formatCode>#\ ##0.0</c:formatCode>
                <c:ptCount val="16"/>
                <c:pt idx="0">
                  <c:v>0.3</c:v>
                </c:pt>
                <c:pt idx="1">
                  <c:v>-0.5</c:v>
                </c:pt>
                <c:pt idx="2">
                  <c:v>-0.9</c:v>
                </c:pt>
                <c:pt idx="3">
                  <c:v>-1.5</c:v>
                </c:pt>
                <c:pt idx="4">
                  <c:v>-3.3</c:v>
                </c:pt>
                <c:pt idx="5">
                  <c:v>-13.4</c:v>
                </c:pt>
                <c:pt idx="6">
                  <c:v>-5.0999999999999996</c:v>
                </c:pt>
                <c:pt idx="7">
                  <c:v>0.3</c:v>
                </c:pt>
                <c:pt idx="8">
                  <c:v>6.6</c:v>
                </c:pt>
                <c:pt idx="9">
                  <c:v>21.3</c:v>
                </c:pt>
                <c:pt idx="10">
                  <c:v>9.1</c:v>
                </c:pt>
                <c:pt idx="11">
                  <c:v>7.2</c:v>
                </c:pt>
                <c:pt idx="12" formatCode="General">
                  <c:v>6.2</c:v>
                </c:pt>
                <c:pt idx="13">
                  <c:v>4.5999999999999996</c:v>
                </c:pt>
                <c:pt idx="14" formatCode="General">
                  <c:v>5.3</c:v>
                </c:pt>
                <c:pt idx="1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8-4B18-8EDE-1B886D500E99}"/>
            </c:ext>
          </c:extLst>
        </c:ser>
        <c:ser>
          <c:idx val="2"/>
          <c:order val="2"/>
          <c:tx>
            <c:strRef>
              <c:f>'BASE_ TRIMESTRAL'!$B$32</c:f>
              <c:strCache>
                <c:ptCount val="1"/>
                <c:pt idx="0">
                  <c:v>Exportações de mercadorias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TRIMESTRAL'!$C$32:$X$32</c15:sqref>
                  </c15:fullRef>
                </c:ext>
              </c:extLst>
              <c:f>'BASE_ TRIMESTRAL'!$I$32:$X$32</c:f>
              <c:numCache>
                <c:formatCode>#\ ##0.0</c:formatCode>
                <c:ptCount val="16"/>
                <c:pt idx="0">
                  <c:v>0.6</c:v>
                </c:pt>
                <c:pt idx="1">
                  <c:v>-0.7</c:v>
                </c:pt>
                <c:pt idx="2">
                  <c:v>-1</c:v>
                </c:pt>
                <c:pt idx="3">
                  <c:v>-0.5</c:v>
                </c:pt>
                <c:pt idx="4">
                  <c:v>-3.4</c:v>
                </c:pt>
                <c:pt idx="5">
                  <c:v>-14.9</c:v>
                </c:pt>
                <c:pt idx="6">
                  <c:v>-3.4</c:v>
                </c:pt>
                <c:pt idx="7">
                  <c:v>0.2</c:v>
                </c:pt>
                <c:pt idx="8">
                  <c:v>6.7</c:v>
                </c:pt>
                <c:pt idx="9">
                  <c:v>21.6</c:v>
                </c:pt>
                <c:pt idx="10">
                  <c:v>6.2</c:v>
                </c:pt>
                <c:pt idx="11">
                  <c:v>5.8</c:v>
                </c:pt>
                <c:pt idx="12" formatCode="General">
                  <c:v>3.5</c:v>
                </c:pt>
                <c:pt idx="13" formatCode="General">
                  <c:v>3.4</c:v>
                </c:pt>
                <c:pt idx="14" formatCode="General">
                  <c:v>5.2</c:v>
                </c:pt>
                <c:pt idx="15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8-4B18-8EDE-1B886D500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1639680"/>
        <c:axId val="141641216"/>
      </c:barChart>
      <c:lineChart>
        <c:grouping val="standard"/>
        <c:varyColors val="0"/>
        <c:ser>
          <c:idx val="0"/>
          <c:order val="0"/>
          <c:tx>
            <c:strRef>
              <c:f>'BASE_ TRIMESTRAL'!$B$30</c:f>
              <c:strCache>
                <c:ptCount val="1"/>
                <c:pt idx="0">
                  <c:v>Comércio Mundial de Mercadorias </c:v>
                </c:pt>
              </c:strCache>
            </c:strRef>
          </c:tx>
          <c:spPr>
            <a:ln w="12700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diamond"/>
            <c:size val="3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TRIMESTRAL'!$C$30:$X$30</c15:sqref>
                  </c15:fullRef>
                </c:ext>
              </c:extLst>
              <c:f>'BASE_ TRIMESTRAL'!$I$30:$X$30</c:f>
              <c:numCache>
                <c:formatCode>#\ ##0.0</c:formatCode>
                <c:ptCount val="16"/>
                <c:pt idx="0">
                  <c:v>0.5</c:v>
                </c:pt>
                <c:pt idx="1">
                  <c:v>-1</c:v>
                </c:pt>
                <c:pt idx="2">
                  <c:v>-0.8</c:v>
                </c:pt>
                <c:pt idx="3">
                  <c:v>-1</c:v>
                </c:pt>
                <c:pt idx="4">
                  <c:v>-3.4</c:v>
                </c:pt>
                <c:pt idx="5">
                  <c:v>-14.1</c:v>
                </c:pt>
                <c:pt idx="6">
                  <c:v>-4.3</c:v>
                </c:pt>
                <c:pt idx="7">
                  <c:v>0.2</c:v>
                </c:pt>
                <c:pt idx="8">
                  <c:v>6.7</c:v>
                </c:pt>
                <c:pt idx="9">
                  <c:v>21.5</c:v>
                </c:pt>
                <c:pt idx="10">
                  <c:v>7.7</c:v>
                </c:pt>
                <c:pt idx="11">
                  <c:v>6.5</c:v>
                </c:pt>
                <c:pt idx="12" formatCode="General">
                  <c:v>4.8</c:v>
                </c:pt>
                <c:pt idx="13">
                  <c:v>4</c:v>
                </c:pt>
                <c:pt idx="14" formatCode="General">
                  <c:v>5.3</c:v>
                </c:pt>
                <c:pt idx="15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8-4B18-8EDE-1B886D500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39680"/>
        <c:axId val="141641216"/>
      </c:lineChart>
      <c:catAx>
        <c:axId val="1416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641216"/>
        <c:crosses val="autoZero"/>
        <c:auto val="1"/>
        <c:lblAlgn val="ctr"/>
        <c:lblOffset val="100"/>
        <c:noMultiLvlLbl val="0"/>
      </c:catAx>
      <c:valAx>
        <c:axId val="141641216"/>
        <c:scaling>
          <c:orientation val="minMax"/>
        </c:scaling>
        <c:delete val="0"/>
        <c:axPos val="l"/>
        <c:numFmt formatCode="#\ 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6396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1304756859702725"/>
          <c:y val="0.81738702576066713"/>
          <c:w val="0.88683770246196436"/>
          <c:h val="0.180100442668547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'BASE_ TRIMESTRAL'!$B$36</c:f>
              <c:strCache>
                <c:ptCount val="1"/>
                <c:pt idx="0">
                  <c:v>matéria -prima energética índice nominal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TRIMESTRAL'!$C$36:$X$36</c15:sqref>
                  </c15:fullRef>
                </c:ext>
              </c:extLst>
              <c:f>'BASE_ TRIMESTRAL'!$I$36:$X$36</c:f>
              <c:numCache>
                <c:formatCode>#\ ##0.0</c:formatCode>
                <c:ptCount val="16"/>
                <c:pt idx="0">
                  <c:v>77</c:v>
                </c:pt>
                <c:pt idx="1">
                  <c:v>79.7</c:v>
                </c:pt>
                <c:pt idx="2">
                  <c:v>72.900000000000006</c:v>
                </c:pt>
                <c:pt idx="3">
                  <c:v>74.2</c:v>
                </c:pt>
                <c:pt idx="4">
                  <c:v>60.5</c:v>
                </c:pt>
                <c:pt idx="5">
                  <c:v>38.799999999999997</c:v>
                </c:pt>
                <c:pt idx="6">
                  <c:v>52</c:v>
                </c:pt>
                <c:pt idx="7">
                  <c:v>56.3</c:v>
                </c:pt>
                <c:pt idx="8">
                  <c:v>76.099999999999994</c:v>
                </c:pt>
                <c:pt idx="9">
                  <c:v>85.9</c:v>
                </c:pt>
                <c:pt idx="10">
                  <c:v>99.73</c:v>
                </c:pt>
                <c:pt idx="11">
                  <c:v>116.17</c:v>
                </c:pt>
                <c:pt idx="12" formatCode="0.0">
                  <c:v>139</c:v>
                </c:pt>
                <c:pt idx="13" formatCode="General">
                  <c:v>163.4</c:v>
                </c:pt>
                <c:pt idx="14" formatCode="0.0">
                  <c:v>167.6</c:v>
                </c:pt>
                <c:pt idx="15" formatCode="0.0">
                  <c:v>138.80000000000001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3-4CDA-AEB2-9490809E003E}"/>
            </c:ext>
          </c:extLst>
        </c:ser>
        <c:ser>
          <c:idx val="1"/>
          <c:order val="1"/>
          <c:tx>
            <c:strRef>
              <c:f>'BASE_ TRIMESTRAL'!$B$39</c:f>
              <c:strCache>
                <c:ptCount val="1"/>
                <c:pt idx="0">
                  <c:v>Matéria -prima N/ energética índice nominal</c:v>
                </c:pt>
              </c:strCache>
            </c:strRef>
          </c:tx>
          <c:spPr>
            <a:solidFill>
              <a:srgbClr val="FFEDA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TRIMESTRAL'!$C$39:$X$39</c15:sqref>
                  </c15:fullRef>
                </c:ext>
              </c:extLst>
              <c:f>'BASE_ TRIMESTRAL'!$I$39:$X$39</c:f>
              <c:numCache>
                <c:formatCode>#\ ##0.0</c:formatCode>
                <c:ptCount val="16"/>
                <c:pt idx="0">
                  <c:v>82.1</c:v>
                </c:pt>
                <c:pt idx="1">
                  <c:v>82.1</c:v>
                </c:pt>
                <c:pt idx="2">
                  <c:v>80.5</c:v>
                </c:pt>
                <c:pt idx="3">
                  <c:v>82</c:v>
                </c:pt>
                <c:pt idx="4">
                  <c:v>81.3</c:v>
                </c:pt>
                <c:pt idx="5">
                  <c:v>77.5</c:v>
                </c:pt>
                <c:pt idx="6">
                  <c:v>84.9</c:v>
                </c:pt>
                <c:pt idx="7">
                  <c:v>92.8</c:v>
                </c:pt>
                <c:pt idx="8">
                  <c:v>103.8</c:v>
                </c:pt>
                <c:pt idx="9">
                  <c:v>112.7</c:v>
                </c:pt>
                <c:pt idx="10">
                  <c:v>112.5</c:v>
                </c:pt>
                <c:pt idx="11">
                  <c:v>116</c:v>
                </c:pt>
                <c:pt idx="12" formatCode="General">
                  <c:v>130.5</c:v>
                </c:pt>
                <c:pt idx="13" formatCode="0.0">
                  <c:v>133.80000000000001</c:v>
                </c:pt>
                <c:pt idx="14" formatCode="0.0">
                  <c:v>116.1</c:v>
                </c:pt>
                <c:pt idx="15" formatCode="0.0">
                  <c:v>114.3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3-4CDA-AEB2-9490809E0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1674752"/>
        <c:axId val="141692928"/>
      </c:barChart>
      <c:lineChart>
        <c:grouping val="standard"/>
        <c:varyColors val="0"/>
        <c:ser>
          <c:idx val="2"/>
          <c:order val="2"/>
          <c:tx>
            <c:strRef>
              <c:f>'BASE_ TRIMESTRAL'!$B$38</c:f>
              <c:strCache>
                <c:ptCount val="1"/>
                <c:pt idx="0">
                  <c:v>Matérias-Primas Energéticas-VC</c:v>
                </c:pt>
              </c:strCache>
              <c:extLst xmlns:c15="http://schemas.microsoft.com/office/drawing/2012/chart"/>
            </c:strRef>
          </c:tx>
          <c:spPr>
            <a:ln w="25400" cap="flat" cmpd="sng" algn="ctr">
              <a:solidFill>
                <a:schemeClr val="accent3">
                  <a:lumMod val="75000"/>
                </a:schemeClr>
              </a:solidFill>
              <a:prstDash val="solid"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TRIMESTRAL'!$C$38:$X$38</c15:sqref>
                  </c15:fullRef>
                </c:ext>
              </c:extLst>
              <c:f>'BASE_ TRIMESTRAL'!$I$38:$X$38</c:f>
              <c:numCache>
                <c:formatCode>#\ ##0.0</c:formatCode>
                <c:ptCount val="16"/>
                <c:pt idx="0">
                  <c:v>-8.1</c:v>
                </c:pt>
                <c:pt idx="1">
                  <c:v>3.4</c:v>
                </c:pt>
                <c:pt idx="2">
                  <c:v>-8.4</c:v>
                </c:pt>
                <c:pt idx="3">
                  <c:v>1.7</c:v>
                </c:pt>
                <c:pt idx="4">
                  <c:v>-18.399999999999999</c:v>
                </c:pt>
                <c:pt idx="5">
                  <c:v>-35.799999999999997</c:v>
                </c:pt>
                <c:pt idx="6">
                  <c:v>33.9</c:v>
                </c:pt>
                <c:pt idx="7">
                  <c:v>8.3000000000000007</c:v>
                </c:pt>
                <c:pt idx="8">
                  <c:v>35.200000000000003</c:v>
                </c:pt>
                <c:pt idx="9">
                  <c:v>12.8</c:v>
                </c:pt>
                <c:pt idx="10">
                  <c:v>16.100000000000001</c:v>
                </c:pt>
                <c:pt idx="11">
                  <c:v>16.5</c:v>
                </c:pt>
                <c:pt idx="12" formatCode="0.0">
                  <c:v>19.3</c:v>
                </c:pt>
                <c:pt idx="13" formatCode="0.0">
                  <c:v>17.899999999999999</c:v>
                </c:pt>
                <c:pt idx="14" formatCode="0.0">
                  <c:v>2.6</c:v>
                </c:pt>
                <c:pt idx="15" formatCode="0.0">
                  <c:v>-17.2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531-4BB3-8EE6-7E0791CD227D}"/>
            </c:ext>
          </c:extLst>
        </c:ser>
        <c:ser>
          <c:idx val="3"/>
          <c:order val="3"/>
          <c:tx>
            <c:strRef>
              <c:f>'BASE_ TRIMESTRAL'!$B$41</c:f>
              <c:strCache>
                <c:ptCount val="1"/>
                <c:pt idx="0">
                  <c:v>Matérias-Primas N/Energéticas-VC</c:v>
                </c:pt>
              </c:strCache>
              <c:extLst xmlns:c15="http://schemas.microsoft.com/office/drawing/2012/chart"/>
            </c:strRef>
          </c:tx>
          <c:spPr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'BASE_ TRIMESTRAL'!$C$10:$X$11</c15:sqref>
                  </c15:fullRef>
                </c:ext>
              </c:extLst>
              <c:f>'BASE_ TRIMESTRAL'!$I$10:$X$11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'BASE_ TRIMESTRAL'!$C$41:$X$41</c15:sqref>
                  </c15:fullRef>
                </c:ext>
              </c:extLst>
              <c:f>'BASE_ TRIMESTRAL'!$I$41:$X$41</c:f>
              <c:numCache>
                <c:formatCode>#\ ##0.0</c:formatCode>
                <c:ptCount val="16"/>
                <c:pt idx="0">
                  <c:v>0.8</c:v>
                </c:pt>
                <c:pt idx="1">
                  <c:v>0.1</c:v>
                </c:pt>
                <c:pt idx="2">
                  <c:v>-2</c:v>
                </c:pt>
                <c:pt idx="3">
                  <c:v>1.9</c:v>
                </c:pt>
                <c:pt idx="4">
                  <c:v>-0.9</c:v>
                </c:pt>
                <c:pt idx="5">
                  <c:v>-4.7</c:v>
                </c:pt>
                <c:pt idx="6">
                  <c:v>9.5</c:v>
                </c:pt>
                <c:pt idx="7">
                  <c:v>9.4</c:v>
                </c:pt>
                <c:pt idx="8">
                  <c:v>11.8</c:v>
                </c:pt>
                <c:pt idx="9">
                  <c:v>8.6</c:v>
                </c:pt>
                <c:pt idx="10">
                  <c:v>-0.2</c:v>
                </c:pt>
                <c:pt idx="11">
                  <c:v>3.1</c:v>
                </c:pt>
                <c:pt idx="12" formatCode="0.0">
                  <c:v>12.5</c:v>
                </c:pt>
                <c:pt idx="13" formatCode="0.0">
                  <c:v>2.5</c:v>
                </c:pt>
                <c:pt idx="14" formatCode="0.0">
                  <c:v>-13.2</c:v>
                </c:pt>
                <c:pt idx="15" formatCode="0.0">
                  <c:v>-1.6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531-4BB3-8EE6-7E0791CD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74752"/>
        <c:axId val="141692928"/>
        <c:extLst/>
      </c:lineChart>
      <c:catAx>
        <c:axId val="14167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692928"/>
        <c:crosses val="autoZero"/>
        <c:auto val="1"/>
        <c:lblAlgn val="ctr"/>
        <c:lblOffset val="100"/>
        <c:noMultiLvlLbl val="0"/>
      </c:catAx>
      <c:valAx>
        <c:axId val="141692928"/>
        <c:scaling>
          <c:orientation val="minMax"/>
        </c:scaling>
        <c:delete val="0"/>
        <c:axPos val="l"/>
        <c:numFmt formatCode="#\ ##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pt-PT"/>
          </a:p>
        </c:txPr>
        <c:crossAx val="14167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00453291645237"/>
          <c:y val="0.74502108361468344"/>
          <c:w val="0.67547116932534901"/>
          <c:h val="0.20274424140542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1.xml"/><Relationship Id="rId21" Type="http://schemas.openxmlformats.org/officeDocument/2006/relationships/chart" Target="../charts/chart20.xml"/><Relationship Id="rId34" Type="http://schemas.openxmlformats.org/officeDocument/2006/relationships/image" Target="../media/image7.png"/><Relationship Id="rId7" Type="http://schemas.openxmlformats.org/officeDocument/2006/relationships/image" Target="../media/image2.jpeg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image" Target="../media/image11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image" Target="../media/image5.png"/><Relationship Id="rId37" Type="http://schemas.openxmlformats.org/officeDocument/2006/relationships/chart" Target="../charts/chart29.xml"/><Relationship Id="rId40" Type="http://schemas.openxmlformats.org/officeDocument/2006/relationships/image" Target="../media/image10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image" Target="../media/image9.png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image" Target="../media/image4.png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image" Target="../media/image3.png"/><Relationship Id="rId35" Type="http://schemas.openxmlformats.org/officeDocument/2006/relationships/image" Target="../media/image8.png"/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image" Target="../media/image6.png"/><Relationship Id="rId38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32403</xdr:rowOff>
    </xdr:from>
    <xdr:to>
      <xdr:col>14</xdr:col>
      <xdr:colOff>0</xdr:colOff>
      <xdr:row>73</xdr:row>
      <xdr:rowOff>0</xdr:rowOff>
    </xdr:to>
    <xdr:pic>
      <xdr:nvPicPr>
        <xdr:cNvPr id="6" name="Imagem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3"/>
          <a:ext cx="8445500" cy="122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</xdr:colOff>
      <xdr:row>67</xdr:row>
      <xdr:rowOff>82489</xdr:rowOff>
    </xdr:from>
    <xdr:to>
      <xdr:col>13</xdr:col>
      <xdr:colOff>28575</xdr:colOff>
      <xdr:row>71</xdr:row>
      <xdr:rowOff>123247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53375" y="11722039"/>
          <a:ext cx="0" cy="688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40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Anexo ao </a:t>
          </a:r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Relatório</a:t>
          </a:r>
        </a:p>
        <a:p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de Estabilidade</a:t>
          </a:r>
        </a:p>
        <a:p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Financeira</a:t>
          </a:r>
        </a:p>
        <a:p>
          <a:r>
            <a:rPr lang="pt-PT" sz="24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Maio 2016</a:t>
          </a:r>
          <a:endParaRPr lang="pt-PT" sz="240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7</xdr:col>
      <xdr:colOff>174626</xdr:colOff>
      <xdr:row>59</xdr:row>
      <xdr:rowOff>75594</xdr:rowOff>
    </xdr:from>
    <xdr:to>
      <xdr:col>13</xdr:col>
      <xdr:colOff>272144</xdr:colOff>
      <xdr:row>68</xdr:row>
      <xdr:rowOff>68035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397376" y="10251469"/>
          <a:ext cx="3717018" cy="14211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pt-PT" sz="2400" b="1">
              <a:solidFill>
                <a:schemeClr val="bg1"/>
              </a:solidFill>
              <a:effectLst/>
              <a:latin typeface="Trebuchet MS" panose="020B0603020202020204" pitchFamily="34" charset="0"/>
              <a:ea typeface="Ebrima" panose="02000000000000000000" pitchFamily="2" charset="0"/>
              <a:cs typeface="Ebrima" panose="02000000000000000000" pitchFamily="2" charset="0"/>
            </a:rPr>
            <a:t>Relatório da Conjuntura Macroeconómica </a:t>
          </a:r>
        </a:p>
        <a:p>
          <a:pPr algn="r"/>
          <a:endParaRPr lang="pt-PT" sz="900" b="0" i="0">
            <a:solidFill>
              <a:schemeClr val="bg1"/>
            </a:solidFill>
            <a:effectLst/>
            <a:latin typeface="Trebuchet MS" panose="020B0603020202020204" pitchFamily="34" charset="0"/>
            <a:ea typeface="Ebrima" panose="02000000000000000000" pitchFamily="2" charset="0"/>
            <a:cs typeface="Ebrima" panose="02000000000000000000" pitchFamily="2" charset="0"/>
          </a:endParaRPr>
        </a:p>
        <a:p>
          <a:pPr algn="r"/>
          <a:r>
            <a:rPr lang="pt-PT" sz="1600" b="0" i="0" baseline="0">
              <a:solidFill>
                <a:schemeClr val="bg1"/>
              </a:solidFill>
              <a:effectLst/>
              <a:latin typeface="Trebuchet MS" panose="020B0603020202020204" pitchFamily="34" charset="0"/>
              <a:ea typeface="Ebrima" panose="02000000000000000000" pitchFamily="2" charset="0"/>
              <a:cs typeface="Ebrima" panose="02000000000000000000" pitchFamily="2" charset="0"/>
            </a:rPr>
            <a:t>Quarto Trimestre| </a:t>
          </a:r>
          <a:r>
            <a:rPr lang="pt-PT" sz="1600" b="0" i="0">
              <a:solidFill>
                <a:schemeClr val="bg1"/>
              </a:solidFill>
              <a:effectLst/>
              <a:latin typeface="Trebuchet MS" panose="020B0603020202020204" pitchFamily="34" charset="0"/>
              <a:ea typeface="Ebrima" panose="02000000000000000000" pitchFamily="2" charset="0"/>
              <a:cs typeface="Ebrima" panose="02000000000000000000" pitchFamily="2" charset="0"/>
            </a:rPr>
            <a:t>2022</a:t>
          </a:r>
          <a:r>
            <a:rPr lang="pt-PT" sz="1600" b="1" i="0">
              <a:solidFill>
                <a:schemeClr val="bg1"/>
              </a:solidFill>
              <a:effectLst/>
              <a:latin typeface="Trebuchet MS" panose="020B0603020202020204" pitchFamily="34" charset="0"/>
              <a:ea typeface="Ebrima" panose="02000000000000000000" pitchFamily="2" charset="0"/>
              <a:cs typeface="Ebrima" panose="02000000000000000000" pitchFamily="2" charset="0"/>
            </a:rPr>
            <a:t>                                        </a:t>
          </a:r>
          <a:endParaRPr lang="en-GB" sz="1600" b="1" i="0">
            <a:solidFill>
              <a:schemeClr val="bg1"/>
            </a:solidFill>
            <a:effectLst/>
            <a:latin typeface="Trebuchet MS" panose="020B0603020202020204" pitchFamily="34" charset="0"/>
            <a:ea typeface="Ebrima" panose="02000000000000000000" pitchFamily="2" charset="0"/>
            <a:cs typeface="Ebrima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346074</xdr:colOff>
      <xdr:row>1</xdr:row>
      <xdr:rowOff>152400</xdr:rowOff>
    </xdr:from>
    <xdr:to>
      <xdr:col>3</xdr:col>
      <xdr:colOff>0</xdr:colOff>
      <xdr:row>7</xdr:row>
      <xdr:rowOff>85724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74" y="342900"/>
          <a:ext cx="1482726" cy="107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1</xdr:row>
      <xdr:rowOff>117929</xdr:rowOff>
    </xdr:from>
    <xdr:to>
      <xdr:col>1</xdr:col>
      <xdr:colOff>381000</xdr:colOff>
      <xdr:row>5</xdr:row>
      <xdr:rowOff>46717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403679"/>
          <a:ext cx="1306286" cy="10717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154780</xdr:rowOff>
    </xdr:from>
    <xdr:to>
      <xdr:col>1</xdr:col>
      <xdr:colOff>503464</xdr:colOff>
      <xdr:row>5</xdr:row>
      <xdr:rowOff>163285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530"/>
          <a:ext cx="1524000" cy="1151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92868</xdr:colOff>
      <xdr:row>89</xdr:row>
      <xdr:rowOff>118269</xdr:rowOff>
    </xdr:from>
    <xdr:to>
      <xdr:col>2</xdr:col>
      <xdr:colOff>4560094</xdr:colOff>
      <xdr:row>108</xdr:row>
      <xdr:rowOff>123032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134938</xdr:colOff>
      <xdr:row>88</xdr:row>
      <xdr:rowOff>104775</xdr:rowOff>
    </xdr:from>
    <xdr:to>
      <xdr:col>0</xdr:col>
      <xdr:colOff>5036344</xdr:colOff>
      <xdr:row>108</xdr:row>
      <xdr:rowOff>66675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5511801</xdr:colOff>
      <xdr:row>148</xdr:row>
      <xdr:rowOff>47624</xdr:rowOff>
    </xdr:from>
    <xdr:to>
      <xdr:col>2</xdr:col>
      <xdr:colOff>5048251</xdr:colOff>
      <xdr:row>165</xdr:row>
      <xdr:rowOff>158750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119062</xdr:colOff>
      <xdr:row>146</xdr:row>
      <xdr:rowOff>0</xdr:rowOff>
    </xdr:from>
    <xdr:to>
      <xdr:col>1</xdr:col>
      <xdr:colOff>5056188</xdr:colOff>
      <xdr:row>165</xdr:row>
      <xdr:rowOff>134939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150812</xdr:colOff>
      <xdr:row>144</xdr:row>
      <xdr:rowOff>87314</xdr:rowOff>
    </xdr:from>
    <xdr:to>
      <xdr:col>0</xdr:col>
      <xdr:colOff>5159375</xdr:colOff>
      <xdr:row>165</xdr:row>
      <xdr:rowOff>134938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420687</xdr:colOff>
      <xdr:row>145</xdr:row>
      <xdr:rowOff>154783</xdr:rowOff>
    </xdr:from>
    <xdr:to>
      <xdr:col>3</xdr:col>
      <xdr:colOff>4881562</xdr:colOff>
      <xdr:row>165</xdr:row>
      <xdr:rowOff>111126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1485901</xdr:colOff>
      <xdr:row>6</xdr:row>
      <xdr:rowOff>148544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0"/>
          <a:ext cx="1485901" cy="13096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59531</xdr:colOff>
      <xdr:row>16</xdr:row>
      <xdr:rowOff>61912</xdr:rowOff>
    </xdr:from>
    <xdr:to>
      <xdr:col>1</xdr:col>
      <xdr:colOff>4762500</xdr:colOff>
      <xdr:row>33</xdr:row>
      <xdr:rowOff>61913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5243514</xdr:colOff>
      <xdr:row>16</xdr:row>
      <xdr:rowOff>26194</xdr:rowOff>
    </xdr:from>
    <xdr:to>
      <xdr:col>2</xdr:col>
      <xdr:colOff>4524376</xdr:colOff>
      <xdr:row>32</xdr:row>
      <xdr:rowOff>154781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226220</xdr:colOff>
      <xdr:row>16</xdr:row>
      <xdr:rowOff>97630</xdr:rowOff>
    </xdr:from>
    <xdr:to>
      <xdr:col>4</xdr:col>
      <xdr:colOff>4595813</xdr:colOff>
      <xdr:row>33</xdr:row>
      <xdr:rowOff>71437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38100</xdr:colOff>
      <xdr:row>37</xdr:row>
      <xdr:rowOff>142875</xdr:rowOff>
    </xdr:from>
    <xdr:to>
      <xdr:col>5</xdr:col>
      <xdr:colOff>4914900</xdr:colOff>
      <xdr:row>54</xdr:row>
      <xdr:rowOff>76200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63499</xdr:colOff>
      <xdr:row>65</xdr:row>
      <xdr:rowOff>47627</xdr:rowOff>
    </xdr:from>
    <xdr:to>
      <xdr:col>3</xdr:col>
      <xdr:colOff>4798218</xdr:colOff>
      <xdr:row>83</xdr:row>
      <xdr:rowOff>23813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74612</xdr:colOff>
      <xdr:row>116</xdr:row>
      <xdr:rowOff>68261</xdr:rowOff>
    </xdr:from>
    <xdr:to>
      <xdr:col>0</xdr:col>
      <xdr:colOff>4722813</xdr:colOff>
      <xdr:row>134</xdr:row>
      <xdr:rowOff>142875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</xdr:colOff>
      <xdr:row>172</xdr:row>
      <xdr:rowOff>95251</xdr:rowOff>
    </xdr:from>
    <xdr:to>
      <xdr:col>1</xdr:col>
      <xdr:colOff>4468813</xdr:colOff>
      <xdr:row>188</xdr:row>
      <xdr:rowOff>134938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5556</xdr:colOff>
      <xdr:row>173</xdr:row>
      <xdr:rowOff>0</xdr:rowOff>
    </xdr:from>
    <xdr:to>
      <xdr:col>2</xdr:col>
      <xdr:colOff>4548187</xdr:colOff>
      <xdr:row>189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15</xdr:row>
      <xdr:rowOff>119063</xdr:rowOff>
    </xdr:from>
    <xdr:to>
      <xdr:col>0</xdr:col>
      <xdr:colOff>4786313</xdr:colOff>
      <xdr:row>31</xdr:row>
      <xdr:rowOff>35719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381000</xdr:colOff>
      <xdr:row>88</xdr:row>
      <xdr:rowOff>23813</xdr:rowOff>
    </xdr:from>
    <xdr:to>
      <xdr:col>6</xdr:col>
      <xdr:colOff>357188</xdr:colOff>
      <xdr:row>107</xdr:row>
      <xdr:rowOff>130969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107156</xdr:colOff>
      <xdr:row>65</xdr:row>
      <xdr:rowOff>107156</xdr:rowOff>
    </xdr:from>
    <xdr:to>
      <xdr:col>0</xdr:col>
      <xdr:colOff>4679156</xdr:colOff>
      <xdr:row>81</xdr:row>
      <xdr:rowOff>35719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59530</xdr:colOff>
      <xdr:row>38</xdr:row>
      <xdr:rowOff>154781</xdr:rowOff>
    </xdr:from>
    <xdr:to>
      <xdr:col>3</xdr:col>
      <xdr:colOff>4881561</xdr:colOff>
      <xdr:row>56</xdr:row>
      <xdr:rowOff>47625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6429374</xdr:colOff>
      <xdr:row>38</xdr:row>
      <xdr:rowOff>166688</xdr:rowOff>
    </xdr:from>
    <xdr:to>
      <xdr:col>4</xdr:col>
      <xdr:colOff>4976812</xdr:colOff>
      <xdr:row>56</xdr:row>
      <xdr:rowOff>47625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6465095</xdr:colOff>
      <xdr:row>39</xdr:row>
      <xdr:rowOff>59532</xdr:rowOff>
    </xdr:from>
    <xdr:to>
      <xdr:col>5</xdr:col>
      <xdr:colOff>4655345</xdr:colOff>
      <xdr:row>54</xdr:row>
      <xdr:rowOff>142876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5155406</xdr:colOff>
      <xdr:row>38</xdr:row>
      <xdr:rowOff>130970</xdr:rowOff>
    </xdr:from>
    <xdr:to>
      <xdr:col>6</xdr:col>
      <xdr:colOff>4488656</xdr:colOff>
      <xdr:row>53</xdr:row>
      <xdr:rowOff>16670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5238750</xdr:colOff>
      <xdr:row>38</xdr:row>
      <xdr:rowOff>119064</xdr:rowOff>
    </xdr:from>
    <xdr:to>
      <xdr:col>9</xdr:col>
      <xdr:colOff>166688</xdr:colOff>
      <xdr:row>53</xdr:row>
      <xdr:rowOff>154782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38</xdr:row>
      <xdr:rowOff>119063</xdr:rowOff>
    </xdr:from>
    <xdr:to>
      <xdr:col>0</xdr:col>
      <xdr:colOff>5129214</xdr:colOff>
      <xdr:row>56</xdr:row>
      <xdr:rowOff>76201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6560344</xdr:colOff>
      <xdr:row>16</xdr:row>
      <xdr:rowOff>119063</xdr:rowOff>
    </xdr:from>
    <xdr:to>
      <xdr:col>5</xdr:col>
      <xdr:colOff>4488656</xdr:colOff>
      <xdr:row>33</xdr:row>
      <xdr:rowOff>59531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5393531</xdr:colOff>
      <xdr:row>38</xdr:row>
      <xdr:rowOff>47625</xdr:rowOff>
    </xdr:from>
    <xdr:to>
      <xdr:col>1</xdr:col>
      <xdr:colOff>5326856</xdr:colOff>
      <xdr:row>55</xdr:row>
      <xdr:rowOff>180975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95249</xdr:colOff>
      <xdr:row>14</xdr:row>
      <xdr:rowOff>119064</xdr:rowOff>
    </xdr:from>
    <xdr:to>
      <xdr:col>6</xdr:col>
      <xdr:colOff>4726780</xdr:colOff>
      <xdr:row>32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173</xdr:row>
      <xdr:rowOff>59531</xdr:rowOff>
    </xdr:from>
    <xdr:to>
      <xdr:col>0</xdr:col>
      <xdr:colOff>4572000</xdr:colOff>
      <xdr:row>193</xdr:row>
      <xdr:rowOff>43204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5572125</xdr:colOff>
      <xdr:row>15</xdr:row>
      <xdr:rowOff>166687</xdr:rowOff>
    </xdr:from>
    <xdr:to>
      <xdr:col>3</xdr:col>
      <xdr:colOff>4191000</xdr:colOff>
      <xdr:row>30</xdr:row>
      <xdr:rowOff>52387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</xdr:col>
      <xdr:colOff>416718</xdr:colOff>
      <xdr:row>65</xdr:row>
      <xdr:rowOff>119062</xdr:rowOff>
    </xdr:from>
    <xdr:to>
      <xdr:col>4</xdr:col>
      <xdr:colOff>5476875</xdr:colOff>
      <xdr:row>81</xdr:row>
      <xdr:rowOff>71437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2999" y="13835062"/>
          <a:ext cx="5060157" cy="3000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5572124</xdr:colOff>
      <xdr:row>89</xdr:row>
      <xdr:rowOff>71438</xdr:rowOff>
    </xdr:from>
    <xdr:to>
      <xdr:col>1</xdr:col>
      <xdr:colOff>4607719</xdr:colOff>
      <xdr:row>106</xdr:row>
      <xdr:rowOff>166688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4" y="18478501"/>
          <a:ext cx="4607720" cy="33456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154783</xdr:colOff>
      <xdr:row>88</xdr:row>
      <xdr:rowOff>142874</xdr:rowOff>
    </xdr:from>
    <xdr:to>
      <xdr:col>3</xdr:col>
      <xdr:colOff>4810125</xdr:colOff>
      <xdr:row>104</xdr:row>
      <xdr:rowOff>71436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2627" y="18359437"/>
          <a:ext cx="4655342" cy="297656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89</xdr:row>
      <xdr:rowOff>-1</xdr:rowOff>
    </xdr:from>
    <xdr:to>
      <xdr:col>4</xdr:col>
      <xdr:colOff>5464969</xdr:colOff>
      <xdr:row>105</xdr:row>
      <xdr:rowOff>59530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6281" y="18407062"/>
          <a:ext cx="5464969" cy="31194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71437</xdr:rowOff>
    </xdr:from>
    <xdr:to>
      <xdr:col>1</xdr:col>
      <xdr:colOff>4869656</xdr:colOff>
      <xdr:row>136</xdr:row>
      <xdr:rowOff>83343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24110156"/>
          <a:ext cx="4869656" cy="3440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202405</xdr:colOff>
      <xdr:row>119</xdr:row>
      <xdr:rowOff>95250</xdr:rowOff>
    </xdr:from>
    <xdr:to>
      <xdr:col>2</xdr:col>
      <xdr:colOff>4810124</xdr:colOff>
      <xdr:row>135</xdr:row>
      <xdr:rowOff>178593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4" y="24324469"/>
          <a:ext cx="4607719" cy="313134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117</xdr:row>
      <xdr:rowOff>95249</xdr:rowOff>
    </xdr:from>
    <xdr:to>
      <xdr:col>3</xdr:col>
      <xdr:colOff>4976813</xdr:colOff>
      <xdr:row>134</xdr:row>
      <xdr:rowOff>130968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7845" y="23943468"/>
          <a:ext cx="4976812" cy="3274219"/>
        </a:xfrm>
        <a:prstGeom prst="rect">
          <a:avLst/>
        </a:prstGeom>
        <a:noFill/>
      </xdr:spPr>
    </xdr:pic>
    <xdr:clientData/>
  </xdr:twoCellAnchor>
  <xdr:twoCellAnchor>
    <xdr:from>
      <xdr:col>2</xdr:col>
      <xdr:colOff>333374</xdr:colOff>
      <xdr:row>39</xdr:row>
      <xdr:rowOff>47624</xdr:rowOff>
    </xdr:from>
    <xdr:to>
      <xdr:col>2</xdr:col>
      <xdr:colOff>5048249</xdr:colOff>
      <xdr:row>56</xdr:row>
      <xdr:rowOff>83343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154781</xdr:colOff>
      <xdr:row>65</xdr:row>
      <xdr:rowOff>154781</xdr:rowOff>
    </xdr:from>
    <xdr:to>
      <xdr:col>1</xdr:col>
      <xdr:colOff>4905374</xdr:colOff>
      <xdr:row>82</xdr:row>
      <xdr:rowOff>47625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65</xdr:row>
      <xdr:rowOff>190499</xdr:rowOff>
    </xdr:from>
    <xdr:to>
      <xdr:col>2</xdr:col>
      <xdr:colOff>4774406</xdr:colOff>
      <xdr:row>82</xdr:row>
      <xdr:rowOff>142875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3</xdr:col>
      <xdr:colOff>0</xdr:colOff>
      <xdr:row>174</xdr:row>
      <xdr:rowOff>130969</xdr:rowOff>
    </xdr:from>
    <xdr:to>
      <xdr:col>3</xdr:col>
      <xdr:colOff>5381625</xdr:colOff>
      <xdr:row>191</xdr:row>
      <xdr:rowOff>71436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20C316D-E403-6CFC-48B2-864ECEF6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7844" y="35040094"/>
          <a:ext cx="5381625" cy="317896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345281</xdr:colOff>
      <xdr:row>174</xdr:row>
      <xdr:rowOff>142874</xdr:rowOff>
    </xdr:from>
    <xdr:to>
      <xdr:col>4</xdr:col>
      <xdr:colOff>5572124</xdr:colOff>
      <xdr:row>190</xdr:row>
      <xdr:rowOff>190499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931562" y="35051999"/>
          <a:ext cx="5226843" cy="3095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Documents%20and%20Settings/eeu146/Desktop/sb_nic/C_pessoal/BC/cpessoal_05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AMSF/GAMPSF/SB/Estrutura/clara/Balcoes_e_empregad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SF\GAMPSF\SB\Mercados%20cr&#233;dito%20e%20condi&#231;&#245;es%20financiamento\TVH_corrigidas_DEE_Q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AMSF/GAMPSF/SB/outros/ind_acessibilidad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aaa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EE\DEE\reports\AC\Credi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qsilva\Desktop\Novo\Ficheiros%20recentes_13.08.2021\TOFE_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ados%20actualizados/PIB2021%20ST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qsilva\Desktop\Novo\Relat&#243;rio%20anual%202020\Ficheiro%20suporte_RA2020\Taxa%20de%20C&#226;mbio%20do%20Banco%20Central_2001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BookData"/>
      <sheetName val="pcQueryData"/>
      <sheetName val="_pcHiddenSheet1"/>
      <sheetName val="Report1"/>
      <sheetName val="com"/>
      <sheetName val="class"/>
      <sheetName val="com_agr"/>
    </sheetNames>
    <sheetDataSet>
      <sheetData sheetId="0"/>
      <sheetData sheetId="1" refreshError="1">
        <row r="3">
          <cell r="A3" t="str">
            <v>_Valor_for_Jun_06_Actividade_Global_Base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4"/>
      <sheetName val="Sheet3"/>
      <sheetName val="Chart1"/>
      <sheetName val="Sheet2"/>
      <sheetName val="Sheet1"/>
      <sheetName val="report_bancos"/>
      <sheetName val="report_filiais"/>
      <sheetName val="report_cec"/>
      <sheetName val="report_cc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h (por grupo) (2)"/>
      <sheetName val="tvh_Dif"/>
      <sheetName val="tvh_antes"/>
      <sheetName val="QUOTAS (por grupo)"/>
      <sheetName val="tvh (por grupo)"/>
      <sheetName val="Pivot (por grupo)"/>
      <sheetName val="Pivot"/>
      <sheetName val="tvh"/>
      <sheetName val="BD"/>
      <sheetName val="RIM_quadro_3"/>
      <sheetName val="Quadro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_english"/>
      <sheetName val="Chart2"/>
      <sheetName val="graf_ia_trimestral"/>
      <sheetName val="Trimestral"/>
      <sheetName val="Trimestral_english"/>
      <sheetName val="graf_ind_acess"/>
      <sheetName val="wages"/>
      <sheetName val="IPC"/>
      <sheetName val="Pr_hab"/>
      <sheetName val="txs_juro_part"/>
      <sheetName val="Dados do Paulo_Esteves"/>
      <sheetName val="Remuneraçõ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"/>
      <sheetName val="#REF"/>
      <sheetName val="tvh-particulares eng"/>
      <sheetName val="tvh ENF+Part"/>
      <sheetName val="Tabela crédito sector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E_2021"/>
      <sheetName val="Folha2"/>
      <sheetName val="TOFE_2019"/>
      <sheetName val="Folha1"/>
      <sheetName val="Folha3"/>
      <sheetName val="TOFE_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D4">
            <v>10247299.876311468</v>
          </cell>
        </row>
        <row r="164">
          <cell r="U164">
            <v>-104332.49154500011</v>
          </cell>
          <cell r="AV164">
            <v>-231687.68534779979</v>
          </cell>
          <cell r="BX164">
            <v>-348694.63079780014</v>
          </cell>
          <cell r="CY164">
            <v>-432733.53250279929</v>
          </cell>
        </row>
        <row r="181">
          <cell r="U181">
            <v>38393.969980743248</v>
          </cell>
          <cell r="AV181">
            <v>-337417.96678370889</v>
          </cell>
          <cell r="BX181">
            <v>-253493.402517732</v>
          </cell>
          <cell r="CY181">
            <v>-371666.99440323224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2001_2021"/>
      <sheetName val="Taxa_2001_2021"/>
      <sheetName val="Estrutura_2001_2021"/>
    </sheetNames>
    <sheetDataSet>
      <sheetData sheetId="0">
        <row r="4">
          <cell r="R4">
            <v>8231170.4367424482</v>
          </cell>
          <cell r="S4">
            <v>8618990.374492107</v>
          </cell>
          <cell r="T4">
            <v>9424294.7433202174</v>
          </cell>
          <cell r="U4">
            <v>10247299.876311468</v>
          </cell>
          <cell r="V4">
            <v>10988954.383093607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de Câmbio_BCSTP"/>
    </sheetNames>
    <sheetDataSet>
      <sheetData sheetId="0">
        <row r="13">
          <cell r="G13">
            <v>20.715539130434784</v>
          </cell>
        </row>
        <row r="14">
          <cell r="G14">
            <v>20.39773684210526</v>
          </cell>
        </row>
        <row r="15">
          <cell r="G15">
            <v>20.278826315789473</v>
          </cell>
        </row>
        <row r="17">
          <cell r="G17">
            <v>20.308228571428579</v>
          </cell>
        </row>
        <row r="18">
          <cell r="G18">
            <v>20.876052380952384</v>
          </cell>
        </row>
        <row r="19">
          <cell r="G19">
            <v>20.962518181818201</v>
          </cell>
        </row>
        <row r="20">
          <cell r="G20">
            <v>20.907399999999999</v>
          </cell>
        </row>
        <row r="21">
          <cell r="G21">
            <v>20.876876190476185</v>
          </cell>
        </row>
        <row r="22">
          <cell r="G22">
            <v>21.582022727272726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C9"/>
  </sheetPr>
  <dimension ref="A1:AM125"/>
  <sheetViews>
    <sheetView showGridLines="0" showRowColHeaders="0" topLeftCell="A31" zoomScale="60" zoomScaleNormal="60" workbookViewId="0">
      <selection activeCell="L67" sqref="L67"/>
    </sheetView>
  </sheetViews>
  <sheetFormatPr defaultColWidth="0" defaultRowHeight="12.75" customHeight="1" zeroHeight="1"/>
  <cols>
    <col min="1" max="14" width="9.140625" style="1" customWidth="1"/>
    <col min="15" max="15" width="9.140625" style="1" hidden="1" customWidth="1"/>
    <col min="16" max="28" width="0" style="1" hidden="1" customWidth="1"/>
    <col min="29" max="16384" width="9.140625" style="1" hidden="1"/>
  </cols>
  <sheetData>
    <row r="1" spans="1:20" ht="35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20" ht="39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20" ht="15.75">
      <c r="A3" s="2"/>
      <c r="B3" s="2"/>
      <c r="C3" s="2"/>
      <c r="D3" s="2"/>
      <c r="E3" s="2"/>
      <c r="F3" s="2"/>
      <c r="G3" s="2"/>
      <c r="H3" s="3"/>
      <c r="I3" s="3"/>
      <c r="J3" s="3"/>
      <c r="K3" s="2"/>
      <c r="L3" s="2"/>
      <c r="M3" s="2"/>
      <c r="N3" s="2"/>
    </row>
    <row r="4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2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20" ht="23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T7" s="4"/>
    </row>
    <row r="8" spans="1:20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T8" s="5"/>
    </row>
    <row r="9" spans="1:20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2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20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20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20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20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2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1:1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1:1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1:1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1:1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1:1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1:1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1:1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1:1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1:1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1:1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1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1:1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1:1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1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39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39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39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39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3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39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39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39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39" ht="5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39" hidden="1">
      <c r="J74" s="1">
        <v>30.646604023527601</v>
      </c>
      <c r="K74" s="1">
        <v>32.208917360970901</v>
      </c>
      <c r="L74" s="1">
        <v>32.208917360970901</v>
      </c>
      <c r="M74" s="1">
        <v>32.586867310634602</v>
      </c>
      <c r="N74" s="1">
        <v>30.192968823648201</v>
      </c>
      <c r="O74" s="1">
        <v>29.495008783113001</v>
      </c>
      <c r="P74" s="1">
        <v>30.0523006875958</v>
      </c>
      <c r="Q74" s="1">
        <v>30.0523006875958</v>
      </c>
      <c r="R74" s="1">
        <v>31.0970568901235</v>
      </c>
      <c r="S74" s="1">
        <v>30.508639658550699</v>
      </c>
      <c r="T74" s="1">
        <v>30.872396694932402</v>
      </c>
      <c r="U74" s="1">
        <v>30.491086316034298</v>
      </c>
      <c r="V74" s="1">
        <v>30.491086316034298</v>
      </c>
      <c r="W74" s="1">
        <v>34.598011845407299</v>
      </c>
      <c r="X74" s="1">
        <v>34.462907660160703</v>
      </c>
      <c r="Y74" s="1">
        <v>35.406476103360397</v>
      </c>
      <c r="Z74" s="1">
        <v>32.896442454494803</v>
      </c>
      <c r="AA74" s="1">
        <v>32.896442454494803</v>
      </c>
      <c r="AB74" s="1">
        <v>32.4218165676496</v>
      </c>
      <c r="AC74" s="1">
        <v>32.507918187175697</v>
      </c>
      <c r="AD74" s="1">
        <v>32.848861676112797</v>
      </c>
      <c r="AE74" s="1">
        <v>39.109437871207</v>
      </c>
      <c r="AF74" s="1">
        <v>39.109437871207</v>
      </c>
      <c r="AG74" s="1">
        <v>36.7461614940011</v>
      </c>
      <c r="AH74" s="1">
        <v>36.579785634952202</v>
      </c>
      <c r="AI74" s="1">
        <v>36.373003633647699</v>
      </c>
      <c r="AJ74" s="1">
        <v>32.927438215178498</v>
      </c>
      <c r="AK74" s="1">
        <v>32.927438215178498</v>
      </c>
      <c r="AL74" s="1" t="s">
        <v>3</v>
      </c>
      <c r="AM74" s="1" t="s">
        <v>3</v>
      </c>
    </row>
    <row r="75" spans="1:39" hidden="1">
      <c r="C75" s="1">
        <v>72.898309845842704</v>
      </c>
      <c r="D75" s="1">
        <v>65.2472320677429</v>
      </c>
      <c r="E75" s="1">
        <v>65.740143634210895</v>
      </c>
      <c r="F75" s="1">
        <v>71.839615665599794</v>
      </c>
      <c r="G75" s="1">
        <v>71.839615665599794</v>
      </c>
      <c r="H75" s="1">
        <v>72.596192714499594</v>
      </c>
      <c r="I75" s="1">
        <v>71.700984355509604</v>
      </c>
      <c r="J75" s="1">
        <v>73.260371733169805</v>
      </c>
      <c r="K75" s="1">
        <v>75.594448229194796</v>
      </c>
      <c r="L75" s="1">
        <v>75.594448229194796</v>
      </c>
      <c r="M75" s="1">
        <v>70.628601948182705</v>
      </c>
      <c r="N75" s="1">
        <v>64.924421156651306</v>
      </c>
      <c r="O75" s="1">
        <v>64.084313104741199</v>
      </c>
      <c r="P75" s="1">
        <v>67.4543328606741</v>
      </c>
      <c r="Q75" s="1">
        <v>67.4543328606741</v>
      </c>
      <c r="R75" s="1">
        <v>65.802529643192003</v>
      </c>
      <c r="S75" s="1">
        <v>65.940172586326</v>
      </c>
      <c r="T75" s="1">
        <v>63.029707052992698</v>
      </c>
      <c r="U75" s="1">
        <v>65.351012130762697</v>
      </c>
      <c r="V75" s="1">
        <v>65.351012130762697</v>
      </c>
      <c r="W75" s="1">
        <v>65.285585187263493</v>
      </c>
      <c r="X75" s="1">
        <v>65.718182561792105</v>
      </c>
      <c r="Y75" s="1">
        <v>71.764220758235595</v>
      </c>
      <c r="Z75" s="1">
        <v>72.3003221944888</v>
      </c>
      <c r="AA75" s="1">
        <v>72.3003221944888</v>
      </c>
      <c r="AB75" s="1">
        <v>70.817646417178594</v>
      </c>
      <c r="AC75" s="1">
        <v>73.645557141492205</v>
      </c>
      <c r="AD75" s="1">
        <v>72.831836254480905</v>
      </c>
      <c r="AE75" s="1">
        <v>75.825199714902098</v>
      </c>
      <c r="AF75" s="1">
        <v>75.825199714902098</v>
      </c>
      <c r="AG75" s="1">
        <v>80.942937681604505</v>
      </c>
      <c r="AH75" s="1">
        <v>79.663416700485001</v>
      </c>
      <c r="AI75" s="1">
        <v>77.907657525146703</v>
      </c>
      <c r="AJ75" s="1">
        <v>82.729690970140894</v>
      </c>
      <c r="AK75" s="1">
        <v>82.729690970140894</v>
      </c>
      <c r="AL75" s="1" t="s">
        <v>3</v>
      </c>
      <c r="AM75" s="1" t="s">
        <v>3</v>
      </c>
    </row>
    <row r="76" spans="1:39" hidden="1">
      <c r="C76" s="1">
        <v>72.227332122011404</v>
      </c>
      <c r="D76" s="1">
        <v>70.484893288518407</v>
      </c>
      <c r="E76" s="1">
        <v>67.270340089308306</v>
      </c>
      <c r="F76" s="1">
        <v>70.6270431461231</v>
      </c>
      <c r="G76" s="1">
        <v>70.6270431461231</v>
      </c>
      <c r="H76" s="1">
        <v>68.579859677496103</v>
      </c>
      <c r="I76" s="1">
        <v>66.375180810739295</v>
      </c>
      <c r="J76" s="1">
        <v>60.899910694706499</v>
      </c>
      <c r="K76" s="1">
        <v>63.358415177004701</v>
      </c>
      <c r="L76" s="1">
        <v>63.358415177004701</v>
      </c>
      <c r="M76" s="1">
        <v>58.671199951092397</v>
      </c>
      <c r="N76" s="1">
        <v>53.189999297327297</v>
      </c>
      <c r="O76" s="1">
        <v>53.484353976024501</v>
      </c>
      <c r="P76" s="1">
        <v>59.803737497821601</v>
      </c>
      <c r="Q76" s="1">
        <v>59.803737497821601</v>
      </c>
      <c r="R76" s="1">
        <v>59.045469965369001</v>
      </c>
      <c r="S76" s="1">
        <v>58.757121728580003</v>
      </c>
      <c r="T76" s="1">
        <v>56.620992852714402</v>
      </c>
      <c r="U76" s="1">
        <v>61.940809549366101</v>
      </c>
      <c r="V76" s="1">
        <v>61.940809549366101</v>
      </c>
      <c r="W76" s="1">
        <v>61.798479211425096</v>
      </c>
      <c r="X76" s="1">
        <v>62.748453482043203</v>
      </c>
      <c r="Y76" s="1">
        <v>67.805811249981602</v>
      </c>
      <c r="Z76" s="1">
        <v>70.531581001006998</v>
      </c>
      <c r="AA76" s="1">
        <v>70.531581001006998</v>
      </c>
      <c r="AB76" s="1">
        <v>68.206462125680005</v>
      </c>
      <c r="AC76" s="1">
        <v>66.882604970193896</v>
      </c>
      <c r="AD76" s="1">
        <v>66.673262660678802</v>
      </c>
      <c r="AE76" s="1">
        <v>75.696424876532902</v>
      </c>
      <c r="AF76" s="1">
        <v>75.696424876532902</v>
      </c>
      <c r="AG76" s="1">
        <v>76.144443309776094</v>
      </c>
      <c r="AH76" s="1">
        <v>73.512474369434599</v>
      </c>
      <c r="AI76" s="1">
        <v>75.824146419062501</v>
      </c>
      <c r="AJ76" s="1">
        <v>80.668852664211201</v>
      </c>
      <c r="AK76" s="1">
        <v>80.668852664211201</v>
      </c>
      <c r="AL76" s="1" t="s">
        <v>3</v>
      </c>
      <c r="AM76" s="1" t="s">
        <v>3</v>
      </c>
    </row>
    <row r="77" spans="1:39" hidden="1">
      <c r="C77" s="1">
        <v>62.552669796732701</v>
      </c>
      <c r="D77" s="1">
        <v>61.812908296365599</v>
      </c>
      <c r="E77" s="1">
        <v>59.834246092016599</v>
      </c>
      <c r="F77" s="1">
        <v>60.486437828705803</v>
      </c>
      <c r="G77" s="1">
        <v>60.486437828705803</v>
      </c>
      <c r="H77" s="1">
        <v>59.2829044928203</v>
      </c>
      <c r="I77" s="1">
        <v>56.664054601332097</v>
      </c>
      <c r="J77" s="1">
        <v>54.378835740275299</v>
      </c>
      <c r="K77" s="1">
        <v>56.793124768864203</v>
      </c>
      <c r="L77" s="1">
        <v>56.793124768864203</v>
      </c>
      <c r="M77" s="1">
        <v>53.395111132693501</v>
      </c>
      <c r="N77" s="1">
        <v>51.02648310048</v>
      </c>
      <c r="O77" s="1">
        <v>50.655565646003602</v>
      </c>
      <c r="P77" s="1">
        <v>54.147891202327699</v>
      </c>
      <c r="Q77" s="1">
        <v>54.147891202327699</v>
      </c>
      <c r="R77" s="1">
        <v>53.782855551246001</v>
      </c>
      <c r="S77" s="1">
        <v>53.814251745260698</v>
      </c>
      <c r="T77" s="1">
        <v>52.693397453185803</v>
      </c>
      <c r="U77" s="1">
        <v>55.959428950964302</v>
      </c>
      <c r="V77" s="1">
        <v>55.959428950964302</v>
      </c>
      <c r="W77" s="1">
        <v>57.451028578827398</v>
      </c>
      <c r="X77" s="1">
        <v>62.324383895278601</v>
      </c>
      <c r="Y77" s="1">
        <v>62.333811642828202</v>
      </c>
      <c r="Z77" s="1">
        <v>63.981726263941802</v>
      </c>
      <c r="AA77" s="1">
        <v>63.981726263941802</v>
      </c>
      <c r="AB77" s="1">
        <v>62.991183557569201</v>
      </c>
      <c r="AC77" s="1">
        <v>62.186082563145803</v>
      </c>
      <c r="AD77" s="1">
        <v>61.690251727657603</v>
      </c>
      <c r="AE77" s="1">
        <v>68.104889919094603</v>
      </c>
      <c r="AF77" s="1">
        <v>68.104889919094603</v>
      </c>
      <c r="AG77" s="1">
        <v>67.781625786291897</v>
      </c>
      <c r="AH77" s="1">
        <v>65.888247499579407</v>
      </c>
      <c r="AI77" s="1">
        <v>65.858403337703606</v>
      </c>
      <c r="AJ77" s="1">
        <v>69.280530563200799</v>
      </c>
      <c r="AK77" s="1">
        <v>69.280530563200799</v>
      </c>
      <c r="AL77" s="1" t="s">
        <v>3</v>
      </c>
      <c r="AM77" s="1" t="s">
        <v>3</v>
      </c>
    </row>
    <row r="78" spans="1:39" hidden="1">
      <c r="C78" s="1" t="s">
        <v>3</v>
      </c>
      <c r="D78" s="1" t="s">
        <v>3</v>
      </c>
      <c r="E78" s="1" t="s">
        <v>3</v>
      </c>
      <c r="F78" s="1" t="s">
        <v>3</v>
      </c>
      <c r="G78" s="1" t="s">
        <v>3</v>
      </c>
      <c r="H78" s="1" t="s">
        <v>3</v>
      </c>
      <c r="I78" s="1" t="s">
        <v>3</v>
      </c>
      <c r="J78" s="1" t="s">
        <v>3</v>
      </c>
      <c r="K78" s="1" t="s">
        <v>3</v>
      </c>
      <c r="L78" s="1" t="s">
        <v>3</v>
      </c>
      <c r="M78" s="1" t="s">
        <v>3</v>
      </c>
      <c r="N78" s="1" t="s">
        <v>3</v>
      </c>
      <c r="O78" s="1" t="s">
        <v>3</v>
      </c>
      <c r="P78" s="1" t="s">
        <v>3</v>
      </c>
      <c r="Q78" s="1" t="s">
        <v>3</v>
      </c>
      <c r="R78" s="1" t="s">
        <v>3</v>
      </c>
      <c r="S78" s="1" t="s">
        <v>3</v>
      </c>
      <c r="T78" s="1" t="s">
        <v>3</v>
      </c>
      <c r="U78" s="1" t="s">
        <v>3</v>
      </c>
      <c r="V78" s="1" t="s">
        <v>3</v>
      </c>
      <c r="W78" s="1" t="s">
        <v>3</v>
      </c>
      <c r="X78" s="1" t="s">
        <v>3</v>
      </c>
      <c r="Y78" s="1" t="s">
        <v>3</v>
      </c>
      <c r="Z78" s="1" t="s">
        <v>3</v>
      </c>
      <c r="AA78" s="1" t="s">
        <v>3</v>
      </c>
      <c r="AB78" s="1" t="s">
        <v>3</v>
      </c>
      <c r="AC78" s="1" t="s">
        <v>3</v>
      </c>
      <c r="AD78" s="1" t="s">
        <v>3</v>
      </c>
      <c r="AE78" s="1">
        <v>23.520569807559699</v>
      </c>
      <c r="AF78" s="1">
        <v>23.520569807559699</v>
      </c>
      <c r="AG78" s="1">
        <v>23.260666789545201</v>
      </c>
      <c r="AH78" s="1">
        <v>23.902720205585901</v>
      </c>
      <c r="AI78" s="1">
        <v>24.262207384946201</v>
      </c>
      <c r="AJ78" s="1">
        <v>21.028547855254899</v>
      </c>
      <c r="AK78" s="1">
        <v>21.028547855254899</v>
      </c>
      <c r="AL78" s="1">
        <v>21.767941267760101</v>
      </c>
      <c r="AM78" s="1">
        <v>21.933884198234601</v>
      </c>
    </row>
    <row r="79" spans="1:39" hidden="1">
      <c r="C79" s="1" t="s">
        <v>3</v>
      </c>
      <c r="D79" s="1" t="s">
        <v>3</v>
      </c>
      <c r="E79" s="1" t="s">
        <v>3</v>
      </c>
      <c r="F79" s="1" t="s">
        <v>3</v>
      </c>
      <c r="G79" s="1" t="s">
        <v>3</v>
      </c>
      <c r="H79" s="1" t="s">
        <v>3</v>
      </c>
      <c r="I79" s="1" t="s">
        <v>3</v>
      </c>
      <c r="J79" s="1" t="s">
        <v>3</v>
      </c>
      <c r="K79" s="1" t="s">
        <v>3</v>
      </c>
      <c r="L79" s="1" t="s">
        <v>3</v>
      </c>
      <c r="M79" s="1" t="s">
        <v>3</v>
      </c>
      <c r="N79" s="1" t="s">
        <v>3</v>
      </c>
      <c r="O79" s="1" t="s">
        <v>3</v>
      </c>
      <c r="P79" s="1" t="s">
        <v>3</v>
      </c>
      <c r="Q79" s="1" t="s">
        <v>3</v>
      </c>
      <c r="R79" s="1" t="s">
        <v>3</v>
      </c>
      <c r="S79" s="1" t="s">
        <v>3</v>
      </c>
      <c r="T79" s="1" t="s">
        <v>3</v>
      </c>
      <c r="U79" s="1" t="s">
        <v>3</v>
      </c>
      <c r="V79" s="1" t="s">
        <v>3</v>
      </c>
      <c r="W79" s="1" t="s">
        <v>3</v>
      </c>
      <c r="X79" s="1" t="s">
        <v>3</v>
      </c>
      <c r="Y79" s="1" t="s">
        <v>3</v>
      </c>
      <c r="Z79" s="1" t="s">
        <v>3</v>
      </c>
      <c r="AA79" s="1" t="s">
        <v>3</v>
      </c>
      <c r="AB79" s="1" t="s">
        <v>3</v>
      </c>
      <c r="AC79" s="1" t="s">
        <v>3</v>
      </c>
      <c r="AD79" s="1" t="s">
        <v>3</v>
      </c>
      <c r="AE79" s="1">
        <v>67.241489043575896</v>
      </c>
      <c r="AF79" s="1">
        <v>67.241489043575896</v>
      </c>
      <c r="AG79" s="1">
        <v>66.414381705044505</v>
      </c>
      <c r="AH79" s="1">
        <v>71.495883200766798</v>
      </c>
      <c r="AI79" s="1">
        <v>70.265098460465197</v>
      </c>
      <c r="AJ79" s="1">
        <v>68.662916418309806</v>
      </c>
      <c r="AK79" s="1">
        <v>68.662916418309806</v>
      </c>
      <c r="AL79" s="1">
        <v>71.394287055957193</v>
      </c>
      <c r="AM79" s="1">
        <v>71.079689892343694</v>
      </c>
    </row>
    <row r="80" spans="1:39" hidden="1">
      <c r="C80" s="1" t="s">
        <v>3</v>
      </c>
      <c r="D80" s="1" t="s">
        <v>3</v>
      </c>
      <c r="E80" s="1" t="s">
        <v>3</v>
      </c>
      <c r="F80" s="1" t="s">
        <v>3</v>
      </c>
      <c r="G80" s="1" t="s">
        <v>3</v>
      </c>
      <c r="H80" s="1" t="s">
        <v>3</v>
      </c>
      <c r="I80" s="1" t="s">
        <v>3</v>
      </c>
      <c r="J80" s="1" t="s">
        <v>3</v>
      </c>
      <c r="K80" s="1" t="s">
        <v>3</v>
      </c>
      <c r="L80" s="1" t="s">
        <v>3</v>
      </c>
      <c r="M80" s="1" t="s">
        <v>3</v>
      </c>
      <c r="N80" s="1" t="s">
        <v>3</v>
      </c>
      <c r="O80" s="1" t="s">
        <v>3</v>
      </c>
      <c r="P80" s="1" t="s">
        <v>3</v>
      </c>
      <c r="Q80" s="1" t="s">
        <v>3</v>
      </c>
      <c r="R80" s="1" t="s">
        <v>3</v>
      </c>
      <c r="S80" s="1" t="s">
        <v>3</v>
      </c>
      <c r="T80" s="1" t="s">
        <v>3</v>
      </c>
      <c r="U80" s="1" t="s">
        <v>3</v>
      </c>
      <c r="V80" s="1" t="s">
        <v>3</v>
      </c>
      <c r="W80" s="1" t="s">
        <v>3</v>
      </c>
      <c r="X80" s="1" t="s">
        <v>3</v>
      </c>
      <c r="Y80" s="1" t="s">
        <v>3</v>
      </c>
      <c r="Z80" s="1" t="s">
        <v>3</v>
      </c>
      <c r="AA80" s="1" t="s">
        <v>3</v>
      </c>
      <c r="AB80" s="1" t="s">
        <v>3</v>
      </c>
      <c r="AC80" s="1" t="s">
        <v>3</v>
      </c>
      <c r="AD80" s="1" t="s">
        <v>3</v>
      </c>
      <c r="AE80" s="1">
        <v>44.381666390012597</v>
      </c>
      <c r="AF80" s="1">
        <v>44.381666390012597</v>
      </c>
      <c r="AG80" s="1">
        <v>45.401191991788401</v>
      </c>
      <c r="AH80" s="1">
        <v>46.402867828638897</v>
      </c>
      <c r="AI80" s="1">
        <v>46.810092534232801</v>
      </c>
      <c r="AJ80" s="1">
        <v>48.863032435718601</v>
      </c>
      <c r="AK80" s="1">
        <v>48.863032435718601</v>
      </c>
      <c r="AL80" s="1">
        <v>48.733079926761299</v>
      </c>
      <c r="AM80" s="1">
        <v>49.177933610278799</v>
      </c>
    </row>
    <row r="81" spans="3:39" hidden="1">
      <c r="C81" s="1" t="s">
        <v>3</v>
      </c>
      <c r="D81" s="1" t="s">
        <v>3</v>
      </c>
      <c r="E81" s="1" t="s">
        <v>3</v>
      </c>
      <c r="F81" s="1" t="s">
        <v>3</v>
      </c>
      <c r="G81" s="1" t="s">
        <v>3</v>
      </c>
      <c r="H81" s="1" t="s">
        <v>3</v>
      </c>
      <c r="I81" s="1" t="s">
        <v>3</v>
      </c>
      <c r="J81" s="1" t="s">
        <v>3</v>
      </c>
      <c r="K81" s="1" t="s">
        <v>3</v>
      </c>
      <c r="L81" s="1" t="s">
        <v>3</v>
      </c>
      <c r="M81" s="1" t="s">
        <v>3</v>
      </c>
      <c r="N81" s="1" t="s">
        <v>3</v>
      </c>
      <c r="O81" s="1" t="s">
        <v>3</v>
      </c>
      <c r="P81" s="1" t="s">
        <v>3</v>
      </c>
      <c r="Q81" s="1" t="s">
        <v>3</v>
      </c>
      <c r="R81" s="1" t="s">
        <v>3</v>
      </c>
      <c r="S81" s="1" t="s">
        <v>3</v>
      </c>
      <c r="T81" s="1" t="s">
        <v>3</v>
      </c>
      <c r="U81" s="1" t="s">
        <v>3</v>
      </c>
      <c r="V81" s="1" t="s">
        <v>3</v>
      </c>
      <c r="W81" s="1" t="s">
        <v>3</v>
      </c>
      <c r="X81" s="1" t="s">
        <v>3</v>
      </c>
      <c r="Y81" s="1" t="s">
        <v>3</v>
      </c>
      <c r="Z81" s="1" t="s">
        <v>3</v>
      </c>
      <c r="AA81" s="1" t="s">
        <v>3</v>
      </c>
      <c r="AB81" s="1" t="s">
        <v>3</v>
      </c>
      <c r="AC81" s="1" t="s">
        <v>3</v>
      </c>
      <c r="AD81" s="1" t="s">
        <v>3</v>
      </c>
      <c r="AE81" s="1">
        <v>40.760401803944298</v>
      </c>
      <c r="AF81" s="1">
        <v>40.760401803944298</v>
      </c>
      <c r="AG81" s="1">
        <v>41.6974919199357</v>
      </c>
      <c r="AH81" s="1">
        <v>43.178103899600799</v>
      </c>
      <c r="AI81" s="1">
        <v>43.651893644098102</v>
      </c>
      <c r="AJ81" s="1">
        <v>45.289680886260399</v>
      </c>
      <c r="AK81" s="1">
        <v>45.289680886260399</v>
      </c>
      <c r="AL81" s="1">
        <v>45.501657395158297</v>
      </c>
      <c r="AM81" s="1">
        <v>45.880151448925403</v>
      </c>
    </row>
    <row r="82" spans="3:39" hidden="1"/>
    <row r="84" spans="3:39" ht="12.75" hidden="1" customHeight="1">
      <c r="C84" s="6" t="s">
        <v>3</v>
      </c>
      <c r="D84" s="6" t="s">
        <v>3</v>
      </c>
      <c r="E84" s="6" t="s">
        <v>3</v>
      </c>
      <c r="F84" s="6" t="s">
        <v>3</v>
      </c>
      <c r="G84" s="6" t="s">
        <v>3</v>
      </c>
      <c r="H84" s="6" t="s">
        <v>3</v>
      </c>
      <c r="I84" s="6" t="s">
        <v>3</v>
      </c>
      <c r="J84" s="6" t="s">
        <v>3</v>
      </c>
      <c r="K84" s="6" t="s">
        <v>3</v>
      </c>
      <c r="L84" s="6" t="s">
        <v>3</v>
      </c>
      <c r="M84" s="6" t="s">
        <v>3</v>
      </c>
      <c r="N84" s="6" t="s">
        <v>3</v>
      </c>
      <c r="O84" s="6" t="s">
        <v>3</v>
      </c>
      <c r="P84" s="6" t="s">
        <v>3</v>
      </c>
      <c r="Q84" s="6" t="s">
        <v>3</v>
      </c>
      <c r="R84" s="6" t="s">
        <v>3</v>
      </c>
      <c r="S84" s="6" t="s">
        <v>3</v>
      </c>
      <c r="T84" s="6" t="s">
        <v>3</v>
      </c>
      <c r="U84" s="6" t="s">
        <v>3</v>
      </c>
      <c r="V84" s="6" t="s">
        <v>3</v>
      </c>
      <c r="W84" s="6" t="s">
        <v>3</v>
      </c>
      <c r="X84" s="6" t="s">
        <v>3</v>
      </c>
      <c r="Y84" s="6" t="s">
        <v>3</v>
      </c>
      <c r="Z84" s="6" t="s">
        <v>3</v>
      </c>
      <c r="AA84" s="6" t="s">
        <v>3</v>
      </c>
      <c r="AB84" s="6" t="s">
        <v>3</v>
      </c>
      <c r="AC84" s="6" t="s">
        <v>3</v>
      </c>
      <c r="AD84" s="6" t="s">
        <v>3</v>
      </c>
      <c r="AE84" s="6">
        <v>8111</v>
      </c>
      <c r="AF84" s="6">
        <v>8111</v>
      </c>
      <c r="AG84" s="6">
        <v>8265</v>
      </c>
      <c r="AH84" s="6">
        <v>8297</v>
      </c>
      <c r="AI84" s="6">
        <v>8117</v>
      </c>
      <c r="AJ84" s="6">
        <v>7929</v>
      </c>
      <c r="AK84" s="6">
        <v>7929</v>
      </c>
      <c r="AL84" s="6">
        <v>7538</v>
      </c>
      <c r="AM84" s="6">
        <v>7232</v>
      </c>
    </row>
    <row r="85" spans="3:39" ht="12.75" hidden="1" customHeight="1">
      <c r="C85" s="6" t="s">
        <v>3</v>
      </c>
      <c r="D85" s="6" t="s">
        <v>3</v>
      </c>
      <c r="E85" s="6" t="s">
        <v>3</v>
      </c>
      <c r="F85" s="6" t="s">
        <v>3</v>
      </c>
      <c r="G85" s="6" t="s">
        <v>3</v>
      </c>
      <c r="H85" s="6" t="s">
        <v>3</v>
      </c>
      <c r="I85" s="6" t="s">
        <v>3</v>
      </c>
      <c r="J85" s="6" t="s">
        <v>3</v>
      </c>
      <c r="K85" s="6" t="s">
        <v>3</v>
      </c>
      <c r="L85" s="6" t="s">
        <v>3</v>
      </c>
      <c r="M85" s="6" t="s">
        <v>3</v>
      </c>
      <c r="N85" s="6" t="s">
        <v>3</v>
      </c>
      <c r="O85" s="6" t="s">
        <v>3</v>
      </c>
      <c r="P85" s="6" t="s">
        <v>3</v>
      </c>
      <c r="Q85" s="6" t="s">
        <v>3</v>
      </c>
      <c r="R85" s="6" t="s">
        <v>3</v>
      </c>
      <c r="S85" s="6" t="s">
        <v>3</v>
      </c>
      <c r="T85" s="6" t="s">
        <v>3</v>
      </c>
      <c r="U85" s="6" t="s">
        <v>3</v>
      </c>
      <c r="V85" s="6" t="s">
        <v>3</v>
      </c>
      <c r="W85" s="6" t="s">
        <v>3</v>
      </c>
      <c r="X85" s="6" t="s">
        <v>3</v>
      </c>
      <c r="Y85" s="6" t="s">
        <v>3</v>
      </c>
      <c r="Z85" s="6" t="s">
        <v>3</v>
      </c>
      <c r="AA85" s="6" t="s">
        <v>3</v>
      </c>
      <c r="AB85" s="6" t="s">
        <v>3</v>
      </c>
      <c r="AC85" s="6" t="s">
        <v>3</v>
      </c>
      <c r="AD85" s="6" t="s">
        <v>3</v>
      </c>
      <c r="AE85" s="6">
        <v>2164</v>
      </c>
      <c r="AF85" s="6">
        <v>2164</v>
      </c>
      <c r="AG85" s="6">
        <v>2157</v>
      </c>
      <c r="AH85" s="6">
        <v>1936</v>
      </c>
      <c r="AI85" s="6">
        <v>1961</v>
      </c>
      <c r="AJ85" s="6">
        <v>1830</v>
      </c>
      <c r="AK85" s="6">
        <v>1830</v>
      </c>
      <c r="AL85" s="6">
        <v>1697</v>
      </c>
      <c r="AM85" s="6">
        <v>1660</v>
      </c>
    </row>
    <row r="86" spans="3:39" ht="12.75" hidden="1" customHeight="1">
      <c r="C86" s="6" t="s">
        <v>3</v>
      </c>
      <c r="D86" s="6" t="s">
        <v>3</v>
      </c>
      <c r="E86" s="6" t="s">
        <v>3</v>
      </c>
      <c r="F86" s="6" t="s">
        <v>3</v>
      </c>
      <c r="G86" s="6" t="s">
        <v>3</v>
      </c>
      <c r="H86" s="6" t="s">
        <v>3</v>
      </c>
      <c r="I86" s="6" t="s">
        <v>3</v>
      </c>
      <c r="J86" s="6" t="s">
        <v>3</v>
      </c>
      <c r="K86" s="6" t="s">
        <v>3</v>
      </c>
      <c r="L86" s="6" t="s">
        <v>3</v>
      </c>
      <c r="M86" s="6" t="s">
        <v>3</v>
      </c>
      <c r="N86" s="6" t="s">
        <v>3</v>
      </c>
      <c r="O86" s="6" t="s">
        <v>3</v>
      </c>
      <c r="P86" s="6" t="s">
        <v>3</v>
      </c>
      <c r="Q86" s="6" t="s">
        <v>3</v>
      </c>
      <c r="R86" s="6" t="s">
        <v>3</v>
      </c>
      <c r="S86" s="6" t="s">
        <v>3</v>
      </c>
      <c r="T86" s="6" t="s">
        <v>3</v>
      </c>
      <c r="U86" s="6" t="s">
        <v>3</v>
      </c>
      <c r="V86" s="6" t="s">
        <v>3</v>
      </c>
      <c r="W86" s="6" t="s">
        <v>3</v>
      </c>
      <c r="X86" s="6" t="s">
        <v>3</v>
      </c>
      <c r="Y86" s="6" t="s">
        <v>3</v>
      </c>
      <c r="Z86" s="6" t="s">
        <v>3</v>
      </c>
      <c r="AA86" s="6" t="s">
        <v>3</v>
      </c>
      <c r="AB86" s="6" t="s">
        <v>3</v>
      </c>
      <c r="AC86" s="6" t="s">
        <v>3</v>
      </c>
      <c r="AD86" s="6" t="s">
        <v>3</v>
      </c>
      <c r="AE86" s="6">
        <v>32024</v>
      </c>
      <c r="AF86" s="6">
        <v>32024</v>
      </c>
      <c r="AG86" s="6">
        <v>32572</v>
      </c>
      <c r="AH86" s="6">
        <v>33151</v>
      </c>
      <c r="AI86" s="6">
        <v>32354</v>
      </c>
      <c r="AJ86" s="6">
        <v>30160</v>
      </c>
      <c r="AK86" s="6">
        <v>30160</v>
      </c>
      <c r="AL86" s="6">
        <v>29284</v>
      </c>
      <c r="AM86" s="6">
        <v>27226</v>
      </c>
    </row>
    <row r="87" spans="3:39" ht="12.75" hidden="1" customHeight="1">
      <c r="C87" s="6" t="s">
        <v>3</v>
      </c>
      <c r="D87" s="6" t="s">
        <v>3</v>
      </c>
      <c r="E87" s="6" t="s">
        <v>3</v>
      </c>
      <c r="F87" s="6" t="s">
        <v>3</v>
      </c>
      <c r="G87" s="6" t="s">
        <v>3</v>
      </c>
      <c r="H87" s="6" t="s">
        <v>3</v>
      </c>
      <c r="I87" s="6" t="s">
        <v>3</v>
      </c>
      <c r="J87" s="6" t="s">
        <v>3</v>
      </c>
      <c r="K87" s="6" t="s">
        <v>3</v>
      </c>
      <c r="L87" s="6" t="s">
        <v>3</v>
      </c>
      <c r="M87" s="6" t="s">
        <v>3</v>
      </c>
      <c r="N87" s="6" t="s">
        <v>3</v>
      </c>
      <c r="O87" s="6" t="s">
        <v>3</v>
      </c>
      <c r="P87" s="6" t="s">
        <v>3</v>
      </c>
      <c r="Q87" s="6" t="s">
        <v>3</v>
      </c>
      <c r="R87" s="6" t="s">
        <v>3</v>
      </c>
      <c r="S87" s="6" t="s">
        <v>3</v>
      </c>
      <c r="T87" s="6" t="s">
        <v>3</v>
      </c>
      <c r="U87" s="6" t="s">
        <v>3</v>
      </c>
      <c r="V87" s="6" t="s">
        <v>3</v>
      </c>
      <c r="W87" s="6" t="s">
        <v>3</v>
      </c>
      <c r="X87" s="6" t="s">
        <v>3</v>
      </c>
      <c r="Y87" s="6" t="s">
        <v>3</v>
      </c>
      <c r="Z87" s="6" t="s">
        <v>3</v>
      </c>
      <c r="AA87" s="6" t="s">
        <v>3</v>
      </c>
      <c r="AB87" s="6" t="s">
        <v>3</v>
      </c>
      <c r="AC87" s="6" t="s">
        <v>3</v>
      </c>
      <c r="AD87" s="6" t="s">
        <v>3</v>
      </c>
      <c r="AE87" s="6">
        <v>49818</v>
      </c>
      <c r="AF87" s="6">
        <v>49818</v>
      </c>
      <c r="AG87" s="6">
        <v>50322</v>
      </c>
      <c r="AH87" s="6">
        <v>50459</v>
      </c>
      <c r="AI87" s="6">
        <v>49203</v>
      </c>
      <c r="AJ87" s="6">
        <v>46361</v>
      </c>
      <c r="AK87" s="6">
        <v>46361</v>
      </c>
      <c r="AL87" s="6">
        <v>44986</v>
      </c>
      <c r="AM87" s="6">
        <v>42264</v>
      </c>
    </row>
    <row r="88" spans="3:39" ht="12.75" hidden="1" customHeight="1">
      <c r="C88" s="6" t="s">
        <v>3</v>
      </c>
      <c r="D88" s="6" t="s">
        <v>3</v>
      </c>
      <c r="E88" s="6" t="s">
        <v>3</v>
      </c>
      <c r="F88" s="6" t="s">
        <v>3</v>
      </c>
      <c r="G88" s="6" t="s">
        <v>3</v>
      </c>
      <c r="H88" s="6" t="s">
        <v>3</v>
      </c>
      <c r="I88" s="6" t="s">
        <v>3</v>
      </c>
      <c r="J88" s="6" t="s">
        <v>3</v>
      </c>
      <c r="K88" s="6" t="s">
        <v>3</v>
      </c>
      <c r="L88" s="6" t="s">
        <v>3</v>
      </c>
      <c r="M88" s="6" t="s">
        <v>3</v>
      </c>
      <c r="N88" s="6" t="s">
        <v>3</v>
      </c>
      <c r="O88" s="6" t="s">
        <v>3</v>
      </c>
      <c r="P88" s="6" t="s">
        <v>3</v>
      </c>
      <c r="Q88" s="6" t="s">
        <v>3</v>
      </c>
      <c r="R88" s="6" t="s">
        <v>3</v>
      </c>
      <c r="S88" s="6" t="s">
        <v>3</v>
      </c>
      <c r="T88" s="6" t="s">
        <v>3</v>
      </c>
      <c r="U88" s="6" t="s">
        <v>3</v>
      </c>
      <c r="V88" s="6" t="s">
        <v>3</v>
      </c>
      <c r="W88" s="6" t="s">
        <v>3</v>
      </c>
      <c r="X88" s="6" t="s">
        <v>3</v>
      </c>
      <c r="Y88" s="6" t="s">
        <v>3</v>
      </c>
      <c r="Z88" s="6" t="s">
        <v>3</v>
      </c>
      <c r="AA88" s="6" t="s">
        <v>3</v>
      </c>
      <c r="AB88" s="6" t="s">
        <v>3</v>
      </c>
      <c r="AC88" s="6" t="s">
        <v>3</v>
      </c>
      <c r="AD88" s="6" t="s">
        <v>3</v>
      </c>
      <c r="AE88" s="6">
        <v>19586</v>
      </c>
      <c r="AF88" s="6">
        <v>19586</v>
      </c>
      <c r="AG88" s="6">
        <v>20159</v>
      </c>
      <c r="AH88" s="6">
        <v>18747</v>
      </c>
      <c r="AI88" s="6">
        <v>18394</v>
      </c>
      <c r="AJ88" s="6">
        <v>18046</v>
      </c>
      <c r="AK88" s="6">
        <v>18046</v>
      </c>
      <c r="AL88" s="6">
        <v>17010</v>
      </c>
      <c r="AM88" s="6">
        <v>15646</v>
      </c>
    </row>
    <row r="92" spans="3:39" ht="12.75" hidden="1" customHeight="1">
      <c r="C92" s="1" t="s">
        <v>11</v>
      </c>
      <c r="D92" s="1" t="s">
        <v>12</v>
      </c>
      <c r="E92" s="1" t="s">
        <v>13</v>
      </c>
      <c r="F92" s="1" t="s">
        <v>14</v>
      </c>
      <c r="G92" s="1" t="s">
        <v>10</v>
      </c>
      <c r="H92" s="1" t="s">
        <v>15</v>
      </c>
      <c r="I92" s="1" t="s">
        <v>16</v>
      </c>
      <c r="J92" s="1" t="s">
        <v>17</v>
      </c>
      <c r="K92" s="1" t="s">
        <v>18</v>
      </c>
      <c r="L92" s="1" t="s">
        <v>9</v>
      </c>
      <c r="M92" s="1" t="s">
        <v>19</v>
      </c>
      <c r="N92" s="1" t="s">
        <v>20</v>
      </c>
      <c r="O92" s="1" t="s">
        <v>21</v>
      </c>
      <c r="P92" s="1" t="s">
        <v>22</v>
      </c>
      <c r="Q92" s="1" t="s">
        <v>8</v>
      </c>
      <c r="R92" s="1" t="s">
        <v>23</v>
      </c>
      <c r="S92" s="1" t="s">
        <v>24</v>
      </c>
      <c r="T92" s="1" t="s">
        <v>25</v>
      </c>
      <c r="U92" s="1" t="s">
        <v>26</v>
      </c>
      <c r="V92" s="1" t="s">
        <v>7</v>
      </c>
      <c r="W92" s="1" t="s">
        <v>27</v>
      </c>
      <c r="X92" s="1" t="s">
        <v>28</v>
      </c>
      <c r="Y92" s="1" t="s">
        <v>29</v>
      </c>
      <c r="Z92" s="1" t="s">
        <v>30</v>
      </c>
      <c r="AA92" s="1" t="s">
        <v>6</v>
      </c>
      <c r="AB92" s="1" t="s">
        <v>31</v>
      </c>
      <c r="AC92" s="1" t="s">
        <v>32</v>
      </c>
      <c r="AD92" s="1" t="s">
        <v>33</v>
      </c>
      <c r="AE92" s="1" t="s">
        <v>34</v>
      </c>
      <c r="AF92" s="1" t="s">
        <v>5</v>
      </c>
      <c r="AG92" s="1" t="s">
        <v>35</v>
      </c>
      <c r="AH92" s="1" t="s">
        <v>36</v>
      </c>
      <c r="AI92" s="1" t="s">
        <v>37</v>
      </c>
      <c r="AJ92" s="1" t="s">
        <v>38</v>
      </c>
      <c r="AK92" s="1" t="s">
        <v>4</v>
      </c>
      <c r="AL92" s="1" t="s">
        <v>39</v>
      </c>
      <c r="AM92" s="1" t="s">
        <v>40</v>
      </c>
    </row>
    <row r="94" spans="3:39" ht="12.75" hidden="1" customHeight="1">
      <c r="C94" s="1">
        <v>0.63606833754472902</v>
      </c>
      <c r="D94" s="1">
        <v>0.538032644541102</v>
      </c>
      <c r="E94" s="1">
        <v>0.51109159265155502</v>
      </c>
      <c r="F94" s="1">
        <v>0.481971515460619</v>
      </c>
      <c r="G94" s="1">
        <v>0.481971515460619</v>
      </c>
      <c r="H94" s="1">
        <v>0.485927380246167</v>
      </c>
      <c r="I94" s="1">
        <v>0.24388647129511901</v>
      </c>
      <c r="J94" s="1">
        <v>0.142528540460231</v>
      </c>
      <c r="K94" s="1">
        <v>-0.38080222539412101</v>
      </c>
      <c r="L94" s="1">
        <v>-0.38080222539412101</v>
      </c>
      <c r="M94" s="1">
        <v>0.44732734839917698</v>
      </c>
      <c r="N94" s="1">
        <v>0.138110065787414</v>
      </c>
      <c r="O94" s="1">
        <v>1.5492144783460801E-2</v>
      </c>
      <c r="P94" s="1">
        <v>-0.32687395366828198</v>
      </c>
      <c r="Q94" s="1">
        <v>-0.32687395366828198</v>
      </c>
      <c r="R94" s="1">
        <v>-0.25998632218113399</v>
      </c>
      <c r="S94" s="1">
        <v>-0.55104104931565101</v>
      </c>
      <c r="T94" s="1">
        <v>-0.51581036983332296</v>
      </c>
      <c r="U94" s="1">
        <v>-0.76321104995617695</v>
      </c>
      <c r="V94" s="1">
        <v>-0.76321104995617695</v>
      </c>
      <c r="W94" s="1">
        <v>-3.8951978287783802E-2</v>
      </c>
      <c r="X94" s="1">
        <v>-1.80490875606048</v>
      </c>
      <c r="Y94" s="1">
        <v>-1.4707544796568399</v>
      </c>
      <c r="Z94" s="1">
        <v>-1.34331037433963</v>
      </c>
      <c r="AA94" s="1">
        <v>-1.34331037433963</v>
      </c>
      <c r="AB94" s="1">
        <v>0.493006210210231</v>
      </c>
      <c r="AC94" s="1">
        <v>0.464156286101298</v>
      </c>
      <c r="AD94" s="1">
        <v>0.288120203287486</v>
      </c>
      <c r="AE94" s="1">
        <v>0.163801824061274</v>
      </c>
      <c r="AF94" s="1">
        <v>0.163801824061274</v>
      </c>
      <c r="AG94" s="1">
        <v>0.158349052922407</v>
      </c>
      <c r="AH94" s="1">
        <v>-7.3673285676108197E-3</v>
      </c>
      <c r="AI94" s="1">
        <v>8.0972151268079606E-2</v>
      </c>
      <c r="AJ94" s="1">
        <v>-0.58876274986244004</v>
      </c>
      <c r="AK94" s="1">
        <v>-0.58876274986244004</v>
      </c>
      <c r="AL94" s="1">
        <v>0.29060605618951102</v>
      </c>
      <c r="AM94" s="1">
        <v>0.342304709267996</v>
      </c>
    </row>
    <row r="95" spans="3:39" ht="12.75" hidden="1" customHeight="1">
      <c r="C95" s="1">
        <v>10.025518574004</v>
      </c>
      <c r="D95" s="1">
        <v>8.5487541114710606</v>
      </c>
      <c r="E95" s="1">
        <v>8.1994454686424305</v>
      </c>
      <c r="F95" s="1">
        <v>7.77382930764887</v>
      </c>
      <c r="G95" s="1">
        <v>7.77382930764887</v>
      </c>
      <c r="H95" s="1">
        <v>7.8274542929252897</v>
      </c>
      <c r="I95" s="1">
        <v>3.9868144861669998</v>
      </c>
      <c r="J95" s="1">
        <v>2.3899941527896602</v>
      </c>
      <c r="K95" s="1">
        <v>-6.5729954735113498</v>
      </c>
      <c r="L95" s="1">
        <v>-6.5729954735113498</v>
      </c>
      <c r="M95" s="1">
        <v>8.4638366862995902</v>
      </c>
      <c r="N95" s="1">
        <v>2.5078736126846302</v>
      </c>
      <c r="O95" s="1">
        <v>0.27130007883406199</v>
      </c>
      <c r="P95" s="1">
        <v>-5.5582672271988303</v>
      </c>
      <c r="Q95" s="1">
        <v>-5.5582672271988303</v>
      </c>
      <c r="R95" s="1">
        <v>-4.0145655613858704</v>
      </c>
      <c r="S95" s="1">
        <v>-8.5415160282743603</v>
      </c>
      <c r="T95" s="1">
        <v>-8.0027805819296507</v>
      </c>
      <c r="U95" s="1">
        <v>-11.8418066459024</v>
      </c>
      <c r="V95" s="1">
        <v>-11.8418066459024</v>
      </c>
      <c r="W95" s="1">
        <v>-0.58376008247308497</v>
      </c>
      <c r="X95" s="1">
        <v>-27.022431134496799</v>
      </c>
      <c r="Y95" s="1">
        <v>-21.595722774053399</v>
      </c>
      <c r="Z95" s="1">
        <v>-19.430264255969298</v>
      </c>
      <c r="AA95" s="1">
        <v>-19.430264255969298</v>
      </c>
      <c r="AB95" s="1">
        <v>6.6286443214168704</v>
      </c>
      <c r="AC95" s="1">
        <v>6.1946387722055798</v>
      </c>
      <c r="AD95" s="1">
        <v>3.8366986220079302</v>
      </c>
      <c r="AE95" s="1">
        <v>2.1610005434297799</v>
      </c>
      <c r="AF95" s="1">
        <v>2.1610005434297799</v>
      </c>
      <c r="AG95" s="1">
        <v>1.95965860242701</v>
      </c>
      <c r="AH95" s="1">
        <v>-9.1558011600471001E-2</v>
      </c>
      <c r="AI95" s="1">
        <v>1.00755451804171</v>
      </c>
      <c r="AJ95" s="1">
        <v>-7.36016165805224</v>
      </c>
      <c r="AK95" s="1">
        <v>-7.36016165805224</v>
      </c>
      <c r="AL95" s="1">
        <v>3.4737980265253898</v>
      </c>
      <c r="AM95" s="1">
        <v>3.8896289527844101</v>
      </c>
    </row>
    <row r="97" spans="3:39" ht="12.75" hidden="1" customHeight="1">
      <c r="C97" s="1">
        <v>1.44360109398762</v>
      </c>
      <c r="D97" s="1">
        <v>1.46621238976183</v>
      </c>
      <c r="E97" s="1">
        <v>1.49694156341281</v>
      </c>
      <c r="F97" s="1">
        <v>1.4788955059920801</v>
      </c>
      <c r="G97" s="1">
        <v>1.4788955059920801</v>
      </c>
      <c r="H97" s="1">
        <v>1.5077394651419</v>
      </c>
      <c r="I97" s="1">
        <v>1.52203069386013</v>
      </c>
      <c r="J97" s="1">
        <v>1.5276690137339799</v>
      </c>
      <c r="K97" s="1">
        <v>1.5292648706487899</v>
      </c>
      <c r="L97" s="1">
        <v>1.5292648706487899</v>
      </c>
      <c r="M97" s="1">
        <v>1.4353907876004699</v>
      </c>
      <c r="N97" s="1">
        <v>1.4070375135604201</v>
      </c>
      <c r="O97" s="1">
        <v>1.33888196404559</v>
      </c>
      <c r="P97" s="1">
        <v>1.31141912227924</v>
      </c>
      <c r="Q97" s="1">
        <v>1.31141912227924</v>
      </c>
      <c r="R97" s="1">
        <v>1.0108887124036801</v>
      </c>
      <c r="S97" s="1">
        <v>1.05838107267889</v>
      </c>
      <c r="T97" s="1">
        <v>1.1045191863769299</v>
      </c>
      <c r="U97" s="1">
        <v>1.14781129271632</v>
      </c>
      <c r="V97" s="1">
        <v>1.14781129271632</v>
      </c>
      <c r="W97" s="1">
        <v>1.2743889787524201</v>
      </c>
      <c r="X97" s="1">
        <v>1.1888405180038399</v>
      </c>
      <c r="Y97" s="1">
        <v>1.24252959029942</v>
      </c>
      <c r="Z97" s="1">
        <v>1.2606559317695001</v>
      </c>
      <c r="AA97" s="1">
        <v>1.2606559317695001</v>
      </c>
      <c r="AB97" s="1">
        <v>1.347435568486</v>
      </c>
      <c r="AC97" s="1">
        <v>1.3756368645465</v>
      </c>
      <c r="AD97" s="1">
        <v>1.3926458035250699</v>
      </c>
      <c r="AE97" s="1">
        <v>1.4228052306075101</v>
      </c>
      <c r="AF97" s="1">
        <v>1.4228052306075101</v>
      </c>
      <c r="AG97" s="1">
        <v>1.49195133888288</v>
      </c>
      <c r="AH97" s="1">
        <v>1.5191285990280701</v>
      </c>
      <c r="AI97" s="1">
        <v>1.5331760286980001</v>
      </c>
      <c r="AJ97" s="1">
        <v>1.4761460919134599</v>
      </c>
      <c r="AK97" s="1">
        <v>1.4761460919134599</v>
      </c>
      <c r="AL97" s="1">
        <v>1.6116053524563001</v>
      </c>
      <c r="AM97" s="1">
        <v>1.59250439276578</v>
      </c>
    </row>
    <row r="98" spans="3:39" ht="12.75" hidden="1" customHeight="1">
      <c r="C98" s="1">
        <v>0.70276444051943399</v>
      </c>
      <c r="D98" s="1">
        <v>0.71582913370949997</v>
      </c>
      <c r="E98" s="1">
        <v>0.71519433638033103</v>
      </c>
      <c r="F98" s="1">
        <v>0.71044509766250097</v>
      </c>
      <c r="G98" s="1">
        <v>0.71044509766250097</v>
      </c>
      <c r="H98" s="1">
        <v>0.71056479720121002</v>
      </c>
      <c r="I98" s="1">
        <v>0.71198361362742901</v>
      </c>
      <c r="J98" s="1">
        <v>0.70638914288517696</v>
      </c>
      <c r="K98" s="1">
        <v>0.70426183983018198</v>
      </c>
      <c r="L98" s="1">
        <v>0.70426183983018198</v>
      </c>
      <c r="M98" s="1">
        <v>0.69430351166938797</v>
      </c>
      <c r="N98" s="1">
        <v>0.72604082504285194</v>
      </c>
      <c r="O98" s="1">
        <v>0.71613850657481604</v>
      </c>
      <c r="P98" s="1">
        <v>0.71984032360893502</v>
      </c>
      <c r="Q98" s="1">
        <v>0.71984032360893502</v>
      </c>
      <c r="R98" s="1">
        <v>0.66763340504350299</v>
      </c>
      <c r="S98" s="1">
        <v>0.728685730049483</v>
      </c>
      <c r="T98" s="1">
        <v>0.71393509295675806</v>
      </c>
      <c r="U98" s="1">
        <v>0.70478395511415903</v>
      </c>
      <c r="V98" s="1">
        <v>0.70478395511415903</v>
      </c>
      <c r="W98" s="1">
        <v>0.66024911317802604</v>
      </c>
      <c r="X98" s="1">
        <v>0.67363393264578897</v>
      </c>
      <c r="Y98" s="1">
        <v>0.66888497484963705</v>
      </c>
      <c r="Z98" s="1">
        <v>0.67162717859925802</v>
      </c>
      <c r="AA98" s="1">
        <v>0.67162717859925802</v>
      </c>
      <c r="AB98" s="1">
        <v>0.66225979209538499</v>
      </c>
      <c r="AC98" s="1">
        <v>0.67635074740462098</v>
      </c>
      <c r="AD98" s="1">
        <v>0.70043971725201404</v>
      </c>
      <c r="AE98" s="1">
        <v>0.72664139456857801</v>
      </c>
      <c r="AF98" s="1">
        <v>0.72664139456857801</v>
      </c>
      <c r="AG98" s="1">
        <v>0.68397279261716704</v>
      </c>
      <c r="AH98" s="1">
        <v>0.68462932484971495</v>
      </c>
      <c r="AI98" s="1">
        <v>0.68548826200670099</v>
      </c>
      <c r="AJ98" s="1">
        <v>0.68009196436519603</v>
      </c>
      <c r="AK98" s="1">
        <v>0.68009196436519603</v>
      </c>
      <c r="AL98" s="1">
        <v>0.69937259283561304</v>
      </c>
      <c r="AM98" s="1">
        <v>0.72056400204787596</v>
      </c>
    </row>
    <row r="99" spans="3:39" ht="12.75" hidden="1" customHeight="1">
      <c r="C99" s="1">
        <v>0.26297615362548898</v>
      </c>
      <c r="D99" s="1">
        <v>0.226339406836643</v>
      </c>
      <c r="E99" s="1">
        <v>0.13932718893542601</v>
      </c>
      <c r="F99" s="1">
        <v>0.16568238307979</v>
      </c>
      <c r="G99" s="1">
        <v>0.16568238307979</v>
      </c>
      <c r="H99" s="1">
        <v>-3.0161539472746302E-2</v>
      </c>
      <c r="I99" s="1">
        <v>2.2618419395569401E-2</v>
      </c>
      <c r="J99" s="1">
        <v>8.7133651325534203E-2</v>
      </c>
      <c r="K99" s="1">
        <v>5.59466505901366E-2</v>
      </c>
      <c r="L99" s="1">
        <v>5.59466505901366E-2</v>
      </c>
      <c r="M99" s="1">
        <v>0.23204153587022999</v>
      </c>
      <c r="N99" s="1">
        <v>0.35369843910226101</v>
      </c>
      <c r="O99" s="1">
        <v>0.30799096002656301</v>
      </c>
      <c r="P99" s="1">
        <v>0.306642352801208</v>
      </c>
      <c r="Q99" s="1">
        <v>0.306642352801208</v>
      </c>
      <c r="R99" s="1">
        <v>0.38658345217467799</v>
      </c>
      <c r="S99" s="1">
        <v>0.204554009793953</v>
      </c>
      <c r="T99" s="1">
        <v>0.15592263636018</v>
      </c>
      <c r="U99" s="1">
        <v>0.14436477956920701</v>
      </c>
      <c r="V99" s="1">
        <v>0.14436477956920701</v>
      </c>
      <c r="W99" s="1">
        <v>0.51096116767233202</v>
      </c>
      <c r="X99" s="1">
        <v>0.19320115350497599</v>
      </c>
      <c r="Y99" s="1">
        <v>0.248402781880905</v>
      </c>
      <c r="Z99" s="1">
        <v>0.265147122868027</v>
      </c>
      <c r="AA99" s="1">
        <v>0.265147122868027</v>
      </c>
      <c r="AB99" s="1">
        <v>0.75170436806044905</v>
      </c>
      <c r="AC99" s="1">
        <v>0.51867623971594001</v>
      </c>
      <c r="AD99" s="1">
        <v>0.42303759612290298</v>
      </c>
      <c r="AE99" s="1">
        <v>0.33600804987912902</v>
      </c>
      <c r="AF99" s="1">
        <v>0.33600804987912902</v>
      </c>
      <c r="AG99" s="1">
        <v>-1.49849765150108E-2</v>
      </c>
      <c r="AH99" s="1">
        <v>0.170166893392031</v>
      </c>
      <c r="AI99" s="1">
        <v>0.13861911338928601</v>
      </c>
      <c r="AJ99" s="1">
        <v>0.172930305605874</v>
      </c>
      <c r="AK99" s="1">
        <v>0.172930305605874</v>
      </c>
      <c r="AL99" s="1">
        <v>0.10266762657983999</v>
      </c>
      <c r="AM99" s="1">
        <v>0.21202951942245499</v>
      </c>
    </row>
    <row r="100" spans="3:39" ht="12.75" hidden="1" customHeight="1">
      <c r="C100" s="1">
        <v>0.109565795366056</v>
      </c>
      <c r="D100" s="1">
        <v>0.11677654143957999</v>
      </c>
      <c r="E100" s="1">
        <v>0.20339863570446401</v>
      </c>
      <c r="F100" s="1">
        <v>0.18034056673454699</v>
      </c>
      <c r="G100" s="1">
        <v>0.18034056673454699</v>
      </c>
      <c r="H100" s="1">
        <v>0.18410392152121499</v>
      </c>
      <c r="I100" s="1">
        <v>0.163844085089077</v>
      </c>
      <c r="J100" s="1">
        <v>0.10303906574767201</v>
      </c>
      <c r="K100" s="1">
        <v>0.125147747839883</v>
      </c>
      <c r="L100" s="1">
        <v>0.125147747839883</v>
      </c>
      <c r="M100" s="1">
        <v>0.154761953243501</v>
      </c>
      <c r="N100" s="1">
        <v>0.11762192731238701</v>
      </c>
      <c r="O100" s="1">
        <v>0.14104293457769301</v>
      </c>
      <c r="P100" s="1">
        <v>0.14146547305360399</v>
      </c>
      <c r="Q100" s="1">
        <v>0.14146547305360399</v>
      </c>
      <c r="R100" s="1">
        <v>1.25955551578416E-2</v>
      </c>
      <c r="S100" s="1">
        <v>4.4441460807150598E-2</v>
      </c>
      <c r="T100" s="1">
        <v>6.3367053168278606E-2</v>
      </c>
      <c r="U100" s="1">
        <v>3.5031408245192901E-2</v>
      </c>
      <c r="V100" s="1">
        <v>3.5031408245192901E-2</v>
      </c>
      <c r="W100" s="1">
        <v>1.3377724513580901E-2</v>
      </c>
      <c r="X100" s="1">
        <v>0.14866045123388699</v>
      </c>
      <c r="Y100" s="1">
        <v>0.10821983373027599</v>
      </c>
      <c r="Z100" s="1">
        <v>8.1780074845963099E-2</v>
      </c>
      <c r="AA100" s="1">
        <v>8.1780074845963099E-2</v>
      </c>
      <c r="AB100" s="1">
        <v>2.59279153314581E-2</v>
      </c>
      <c r="AC100" s="1">
        <v>0.116116693767348</v>
      </c>
      <c r="AD100" s="1">
        <v>3.9257206752841098E-2</v>
      </c>
      <c r="AE100" s="1">
        <v>6.03989715521537E-2</v>
      </c>
      <c r="AF100" s="1">
        <v>6.03989715521537E-2</v>
      </c>
      <c r="AG100" s="1">
        <v>0.113402417330705</v>
      </c>
      <c r="AH100" s="1">
        <v>4.0018699686081703E-2</v>
      </c>
      <c r="AI100" s="1">
        <v>6.1374774876359901E-2</v>
      </c>
      <c r="AJ100" s="1">
        <v>2.4581142247728099E-2</v>
      </c>
      <c r="AK100" s="1">
        <v>2.4581142247728099E-2</v>
      </c>
      <c r="AL100" s="1">
        <v>-0.113999779430172</v>
      </c>
      <c r="AM100" s="1">
        <v>-5.7270904225967798E-2</v>
      </c>
    </row>
    <row r="101" spans="3:39" ht="12.75" hidden="1" customHeight="1">
      <c r="C101" s="1">
        <v>-1.4586706565089</v>
      </c>
      <c r="D101" s="1">
        <v>-1.4918674402291501</v>
      </c>
      <c r="E101" s="1">
        <v>-1.50068484824741</v>
      </c>
      <c r="F101" s="1">
        <v>-1.5066994290526301</v>
      </c>
      <c r="G101" s="1">
        <v>-1.5066994290526301</v>
      </c>
      <c r="H101" s="1">
        <v>-1.41779390459848</v>
      </c>
      <c r="I101" s="1">
        <v>-1.47921887147006</v>
      </c>
      <c r="J101" s="1">
        <v>-1.48063752040417</v>
      </c>
      <c r="K101" s="1">
        <v>-1.5304482839847899</v>
      </c>
      <c r="L101" s="1">
        <v>-1.5304482839847899</v>
      </c>
      <c r="M101" s="1">
        <v>-1.44069956488119</v>
      </c>
      <c r="N101" s="1">
        <v>-1.4248382881138</v>
      </c>
      <c r="O101" s="1">
        <v>-1.44631656810899</v>
      </c>
      <c r="P101" s="1">
        <v>-1.4840216647084401</v>
      </c>
      <c r="Q101" s="1">
        <v>-1.4840216647084401</v>
      </c>
      <c r="R101" s="1">
        <v>-1.40731015322704</v>
      </c>
      <c r="S101" s="1">
        <v>-1.4389372415853501</v>
      </c>
      <c r="T101" s="1">
        <v>-1.4499389048644</v>
      </c>
      <c r="U101" s="1">
        <v>-1.4968374343806301</v>
      </c>
      <c r="V101" s="1">
        <v>-1.4968374343806301</v>
      </c>
      <c r="W101" s="1">
        <v>-1.4517350268153499</v>
      </c>
      <c r="X101" s="1">
        <v>-1.4766692548023399</v>
      </c>
      <c r="Y101" s="1">
        <v>-1.50685801223521</v>
      </c>
      <c r="Z101" s="1">
        <v>-1.5119293621459</v>
      </c>
      <c r="AA101" s="1">
        <v>-1.5119293621459</v>
      </c>
      <c r="AB101" s="1">
        <v>-1.4474164465154</v>
      </c>
      <c r="AC101" s="1">
        <v>-1.47433285100582</v>
      </c>
      <c r="AD101" s="1">
        <v>-1.5106695687792999</v>
      </c>
      <c r="AE101" s="1">
        <v>-1.55899475746982</v>
      </c>
      <c r="AF101" s="1">
        <v>-1.55899475746982</v>
      </c>
      <c r="AG101" s="1">
        <v>-1.4618015908255699</v>
      </c>
      <c r="AH101" s="1">
        <v>-1.5088810811648901</v>
      </c>
      <c r="AI101" s="1">
        <v>-1.49055093148538</v>
      </c>
      <c r="AJ101" s="1">
        <v>-1.41146915005117</v>
      </c>
      <c r="AK101" s="1">
        <v>-1.41146915005117</v>
      </c>
      <c r="AL101" s="1">
        <v>-1.5199313073820899</v>
      </c>
      <c r="AM101" s="1">
        <v>-1.51499447954737</v>
      </c>
    </row>
    <row r="102" spans="3:39" ht="12.75" hidden="1" customHeight="1">
      <c r="C102" s="1">
        <v>-0.47991486699092301</v>
      </c>
      <c r="D102" s="1">
        <v>-0.62725462925494602</v>
      </c>
      <c r="E102" s="1">
        <v>-0.665076975314978</v>
      </c>
      <c r="F102" s="1">
        <v>-0.68404702961545705</v>
      </c>
      <c r="G102" s="1">
        <v>-0.68404702961545705</v>
      </c>
      <c r="H102" s="1">
        <v>-0.51321975571396505</v>
      </c>
      <c r="I102" s="1">
        <v>-0.82750257732794896</v>
      </c>
      <c r="J102" s="1">
        <v>-0.87257547451048101</v>
      </c>
      <c r="K102" s="1">
        <v>-1.32960675275134</v>
      </c>
      <c r="L102" s="1">
        <v>-1.32960675275134</v>
      </c>
      <c r="M102" s="1">
        <v>-0.71008196524315903</v>
      </c>
      <c r="N102" s="1">
        <v>-1.1752035829057901</v>
      </c>
      <c r="O102" s="1">
        <v>-1.2109202685637801</v>
      </c>
      <c r="P102" s="1">
        <v>-1.4742772957122099</v>
      </c>
      <c r="Q102" s="1">
        <v>-1.4742772957122099</v>
      </c>
      <c r="R102" s="1">
        <v>-1.0805896275761899</v>
      </c>
      <c r="S102" s="1">
        <v>-1.3572067875048901</v>
      </c>
      <c r="T102" s="1">
        <v>-1.26278333661183</v>
      </c>
      <c r="U102" s="1">
        <v>-1.4633534719072001</v>
      </c>
      <c r="V102" s="1">
        <v>-1.4633534719072001</v>
      </c>
      <c r="W102" s="1">
        <v>-1.1402646939023899</v>
      </c>
      <c r="X102" s="1">
        <v>-2.6122395551264002</v>
      </c>
      <c r="Y102" s="1">
        <v>-2.2956099396131902</v>
      </c>
      <c r="Z102" s="1">
        <v>-2.15682823424613</v>
      </c>
      <c r="AA102" s="1">
        <v>-2.15682823424613</v>
      </c>
      <c r="AB102" s="1">
        <v>-0.906948157741719</v>
      </c>
      <c r="AC102" s="1">
        <v>-0.86271358935281806</v>
      </c>
      <c r="AD102" s="1">
        <v>-0.84210866767558901</v>
      </c>
      <c r="AE102" s="1">
        <v>-0.99334634180779402</v>
      </c>
      <c r="AF102" s="1">
        <v>-0.99334634180779402</v>
      </c>
      <c r="AG102" s="1">
        <v>-0.69289786857637103</v>
      </c>
      <c r="AH102" s="1">
        <v>-1.0235490461585499</v>
      </c>
      <c r="AI102" s="1">
        <v>-0.93597206721513804</v>
      </c>
      <c r="AJ102" s="1">
        <v>-1.7045626492874799</v>
      </c>
      <c r="AK102" s="1">
        <v>-1.7045626492874799</v>
      </c>
      <c r="AL102" s="1">
        <v>-0.58956894308689001</v>
      </c>
      <c r="AM102" s="1">
        <v>-0.78084043440349804</v>
      </c>
    </row>
    <row r="103" spans="3:39" ht="12.75" hidden="1" customHeight="1">
      <c r="C103" s="1">
        <v>0.68769487799815499</v>
      </c>
      <c r="D103" s="1">
        <v>0.69017408324217999</v>
      </c>
      <c r="E103" s="1">
        <v>0.71145105154573396</v>
      </c>
      <c r="F103" s="1">
        <v>0.68264117460194396</v>
      </c>
      <c r="G103" s="1">
        <v>0.68264117460194396</v>
      </c>
      <c r="H103" s="1">
        <v>0.80051035774462398</v>
      </c>
      <c r="I103" s="1">
        <v>0.75479543601749499</v>
      </c>
      <c r="J103" s="1">
        <v>0.75342063621498601</v>
      </c>
      <c r="K103" s="1">
        <v>0.70307842649418495</v>
      </c>
      <c r="L103" s="1">
        <v>0.70307842649418495</v>
      </c>
      <c r="M103" s="1">
        <v>0.68899473438867398</v>
      </c>
      <c r="N103" s="1">
        <v>0.70824005048947103</v>
      </c>
      <c r="O103" s="1">
        <v>0.60870390251141204</v>
      </c>
      <c r="P103" s="1">
        <v>0.54723778117973598</v>
      </c>
      <c r="Q103" s="1">
        <v>0.54723778117973598</v>
      </c>
      <c r="R103" s="1">
        <v>0.27121196422014598</v>
      </c>
      <c r="S103" s="1">
        <v>0.34812956114301702</v>
      </c>
      <c r="T103" s="1">
        <v>0.368515374469287</v>
      </c>
      <c r="U103" s="1">
        <v>0.35575781344984297</v>
      </c>
      <c r="V103" s="1">
        <v>0.35575781344984297</v>
      </c>
      <c r="W103" s="1">
        <v>0.48290306511510001</v>
      </c>
      <c r="X103" s="1">
        <v>0.38580519584728801</v>
      </c>
      <c r="Y103" s="1">
        <v>0.40455655291384501</v>
      </c>
      <c r="Z103" s="1">
        <v>0.42035374822285998</v>
      </c>
      <c r="AA103" s="1">
        <v>0.42035374822285998</v>
      </c>
      <c r="AB103" s="1">
        <v>0.56227891406598596</v>
      </c>
      <c r="AC103" s="1">
        <v>0.57765476094530299</v>
      </c>
      <c r="AD103" s="1">
        <v>0.58241595199778595</v>
      </c>
      <c r="AE103" s="1">
        <v>0.59045186770626101</v>
      </c>
      <c r="AF103" s="1">
        <v>0.59045186770626101</v>
      </c>
      <c r="AG103" s="1">
        <v>0.714122540674481</v>
      </c>
      <c r="AH103" s="1">
        <v>0.69487684271289296</v>
      </c>
      <c r="AI103" s="1">
        <v>0.72811335921931697</v>
      </c>
      <c r="AJ103" s="1">
        <v>0.74476890622748804</v>
      </c>
      <c r="AK103" s="1">
        <v>0.74476890622748804</v>
      </c>
      <c r="AL103" s="1">
        <v>0.79104663790982499</v>
      </c>
      <c r="AM103" s="1">
        <v>0.79807391526628502</v>
      </c>
    </row>
    <row r="105" spans="3:39" ht="12.75" hidden="1" customHeight="1"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</row>
    <row r="106" spans="3:39" ht="12.75" hidden="1" customHeight="1">
      <c r="C106" s="1">
        <v>57.6336468971583</v>
      </c>
      <c r="D106" s="1">
        <v>57.227646457046603</v>
      </c>
      <c r="E106" s="1">
        <v>57.327542546543803</v>
      </c>
      <c r="F106" s="1">
        <v>57.511802071480801</v>
      </c>
      <c r="G106" s="1">
        <v>57.511802071480801</v>
      </c>
      <c r="H106" s="1">
        <v>59.336401306647097</v>
      </c>
      <c r="I106" s="1">
        <v>58.551376358868197</v>
      </c>
      <c r="J106" s="1">
        <v>59.264838184794797</v>
      </c>
      <c r="K106" s="1">
        <v>61.683733553168203</v>
      </c>
      <c r="L106" s="1">
        <v>61.683733553168203</v>
      </c>
      <c r="M106" s="1">
        <v>56.378150382682897</v>
      </c>
      <c r="N106" s="1">
        <v>53.139227602805498</v>
      </c>
      <c r="O106" s="1">
        <v>56.694868301453297</v>
      </c>
      <c r="P106" s="1">
        <v>58.913876155267303</v>
      </c>
      <c r="Q106" s="1">
        <v>58.913876155267303</v>
      </c>
      <c r="R106" s="1">
        <v>67.3173786256624</v>
      </c>
      <c r="S106" s="1">
        <v>69.0365463597104</v>
      </c>
      <c r="T106" s="1">
        <v>70.005807182726201</v>
      </c>
      <c r="U106" s="1">
        <v>72.236109917568697</v>
      </c>
      <c r="V106" s="1">
        <v>72.236109917568697</v>
      </c>
      <c r="W106" s="1">
        <v>58.717890326147099</v>
      </c>
      <c r="X106" s="1">
        <v>66.171737312667702</v>
      </c>
      <c r="Y106" s="1">
        <v>65.854176920574801</v>
      </c>
      <c r="Z106" s="1">
        <v>65.830075439483906</v>
      </c>
      <c r="AA106" s="1">
        <v>65.830075439483906</v>
      </c>
      <c r="AB106" s="1">
        <v>51.536515061910997</v>
      </c>
      <c r="AC106" s="1">
        <v>54.395596968013997</v>
      </c>
      <c r="AD106" s="1">
        <v>58.667786109906899</v>
      </c>
      <c r="AE106" s="1">
        <v>60.752384172546599</v>
      </c>
      <c r="AF106" s="1">
        <v>60.752384172546599</v>
      </c>
      <c r="AG106" s="1">
        <v>63.826630181473</v>
      </c>
      <c r="AH106" s="1">
        <v>61.899380541174999</v>
      </c>
      <c r="AI106" s="1">
        <v>61.146232492463298</v>
      </c>
      <c r="AJ106" s="1">
        <v>59.387699303717298</v>
      </c>
      <c r="AK106" s="1">
        <v>59.387699303717298</v>
      </c>
      <c r="AL106" s="1">
        <v>65.856712857341606</v>
      </c>
      <c r="AM106" s="1">
        <v>60.537274671604401</v>
      </c>
    </row>
    <row r="107" spans="3:39" ht="12.75" hidden="1" customHeight="1">
      <c r="C107" s="1">
        <v>67.960029783273001</v>
      </c>
      <c r="D107" s="1">
        <v>68.370258960782394</v>
      </c>
      <c r="E107" s="1">
        <v>67.838727647236198</v>
      </c>
      <c r="F107" s="1">
        <v>68.819781926008304</v>
      </c>
      <c r="G107" s="1">
        <v>68.819781926008304</v>
      </c>
      <c r="H107" s="1">
        <v>63.913410286690002</v>
      </c>
      <c r="I107" s="1">
        <v>66.213491404790403</v>
      </c>
      <c r="J107" s="1">
        <v>66.2756927798535</v>
      </c>
      <c r="K107" s="1">
        <v>68.521602038803806</v>
      </c>
      <c r="L107" s="1">
        <v>68.521602038803806</v>
      </c>
      <c r="M107" s="1">
        <v>67.648186191563397</v>
      </c>
      <c r="N107" s="1">
        <v>66.797278952575994</v>
      </c>
      <c r="O107" s="1">
        <v>70.379667199731301</v>
      </c>
      <c r="P107" s="1">
        <v>73.059188362791701</v>
      </c>
      <c r="Q107" s="1">
        <v>73.059188362791701</v>
      </c>
      <c r="R107" s="1">
        <v>83.8422168286573</v>
      </c>
      <c r="S107" s="1">
        <v>80.519499292834695</v>
      </c>
      <c r="T107" s="1">
        <v>79.734691234342307</v>
      </c>
      <c r="U107" s="1">
        <v>80.796786893064706</v>
      </c>
      <c r="V107" s="1">
        <v>80.796786893064706</v>
      </c>
      <c r="W107" s="1">
        <v>75.039100742958993</v>
      </c>
      <c r="X107" s="1">
        <v>79.285342909658695</v>
      </c>
      <c r="Y107" s="1">
        <v>78.834703873761896</v>
      </c>
      <c r="Z107" s="1">
        <v>78.245747428665396</v>
      </c>
      <c r="AA107" s="1">
        <v>78.245747428665396</v>
      </c>
      <c r="AB107" s="1">
        <v>72.021684226641995</v>
      </c>
      <c r="AC107" s="1">
        <v>71.849013240579794</v>
      </c>
      <c r="AD107" s="1">
        <v>72.174287853199701</v>
      </c>
      <c r="AE107" s="1">
        <v>72.530052117116895</v>
      </c>
      <c r="AF107" s="1">
        <v>72.530052117116895</v>
      </c>
      <c r="AG107" s="1">
        <v>67.180724257045895</v>
      </c>
      <c r="AH107" s="1">
        <v>68.468549327315799</v>
      </c>
      <c r="AI107" s="1">
        <v>67.182355515892297</v>
      </c>
      <c r="AJ107" s="1">
        <v>65.459801432461205</v>
      </c>
      <c r="AK107" s="1">
        <v>65.459801432461205</v>
      </c>
      <c r="AL107" s="1">
        <v>65.770048151199404</v>
      </c>
      <c r="AM107" s="1">
        <v>65.497176086287794</v>
      </c>
    </row>
    <row r="109" spans="3:39" ht="12.75" hidden="1" customHeight="1"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</row>
    <row r="110" spans="3:39" ht="12.75" hidden="1" customHeight="1">
      <c r="C110" s="1">
        <v>4.2534619150017603</v>
      </c>
      <c r="D110" s="1">
        <v>4.5677707191848604</v>
      </c>
      <c r="E110" s="1">
        <v>4.6188375085679798</v>
      </c>
      <c r="F110" s="1">
        <v>4.9715795905402302</v>
      </c>
      <c r="G110" s="1">
        <v>4.6029124333237101</v>
      </c>
      <c r="H110" s="1">
        <v>5.3981833761987996</v>
      </c>
      <c r="I110" s="1">
        <v>5.8349571920718297</v>
      </c>
      <c r="J110" s="1">
        <v>6.4490542820186798</v>
      </c>
      <c r="K110" s="1">
        <v>6.6938879767008501</v>
      </c>
      <c r="L110" s="1">
        <v>6.09402070674754</v>
      </c>
      <c r="M110" s="1">
        <v>6.53916526273518</v>
      </c>
      <c r="N110" s="1">
        <v>6.1402448425233196</v>
      </c>
      <c r="O110" s="1">
        <v>6.1109901637317101</v>
      </c>
      <c r="P110" s="1">
        <v>5.84155377000668</v>
      </c>
      <c r="Q110" s="1">
        <v>6.1579885097492202</v>
      </c>
      <c r="R110" s="1">
        <v>5.6803884890419001</v>
      </c>
      <c r="S110" s="1">
        <v>5.6954853700538699</v>
      </c>
      <c r="T110" s="1">
        <v>5.3988235265853204</v>
      </c>
      <c r="U110" s="1">
        <v>5.2995108336684398</v>
      </c>
      <c r="V110" s="1">
        <v>5.5185520548373797</v>
      </c>
      <c r="W110" s="1">
        <v>5.2708119559754296</v>
      </c>
      <c r="X110" s="1">
        <v>5.0940094011103998</v>
      </c>
      <c r="Y110" s="1">
        <v>4.6252761442307504</v>
      </c>
      <c r="Z110" s="1">
        <v>4.4934531324454996</v>
      </c>
      <c r="AA110" s="1">
        <v>4.8708876584405196</v>
      </c>
      <c r="AB110" s="1">
        <v>4.30011796514603</v>
      </c>
      <c r="AC110" s="1">
        <v>3.8620616893695598</v>
      </c>
      <c r="AD110" s="1">
        <v>3.6302569029289602</v>
      </c>
      <c r="AE110" s="1">
        <v>3.4194830793043498</v>
      </c>
      <c r="AF110" s="1">
        <v>3.8029799091872198</v>
      </c>
      <c r="AG110" s="1">
        <v>3.37832950838862</v>
      </c>
      <c r="AH110" s="1">
        <v>3.1958914316740499</v>
      </c>
      <c r="AI110" s="1">
        <v>3.10560410436443</v>
      </c>
      <c r="AJ110" s="1">
        <v>2.9598003233307799</v>
      </c>
      <c r="AK110" s="1">
        <v>3.15990634193947</v>
      </c>
      <c r="AL110" s="1">
        <v>2.9070101053233199</v>
      </c>
      <c r="AM110" s="1">
        <v>2.77356731023084</v>
      </c>
    </row>
    <row r="111" spans="3:39" ht="12.75" hidden="1" customHeight="1">
      <c r="C111" s="1">
        <v>2.1986696114372499</v>
      </c>
      <c r="D111" s="1">
        <v>2.2815960493538001</v>
      </c>
      <c r="E111" s="1">
        <v>2.5409283610560101</v>
      </c>
      <c r="F111" s="1">
        <v>2.8492556156108702</v>
      </c>
      <c r="G111" s="1">
        <v>2.4676124093644898</v>
      </c>
      <c r="H111" s="1">
        <v>3.0653545696309901</v>
      </c>
      <c r="I111" s="1">
        <v>3.59995345362882</v>
      </c>
      <c r="J111" s="1">
        <v>4.0901821611364797</v>
      </c>
      <c r="K111" s="1">
        <v>4.3089855116654796</v>
      </c>
      <c r="L111" s="1">
        <v>3.7661189240154398</v>
      </c>
      <c r="M111" s="1">
        <v>4.4406171605534901</v>
      </c>
      <c r="N111" s="1">
        <v>3.9795396724184799</v>
      </c>
      <c r="O111" s="1">
        <v>3.6880853845059902</v>
      </c>
      <c r="P111" s="1">
        <v>3.4133609481043101</v>
      </c>
      <c r="Q111" s="1">
        <v>3.8804007913955698</v>
      </c>
      <c r="R111" s="1">
        <v>3.29550142694527</v>
      </c>
      <c r="S111" s="1">
        <v>3.1932650587273899</v>
      </c>
      <c r="T111" s="1">
        <v>3.1905513207411702</v>
      </c>
      <c r="U111" s="1">
        <v>3.2693433564611198</v>
      </c>
      <c r="V111" s="1">
        <v>3.2371652907187398</v>
      </c>
      <c r="W111" s="1">
        <v>3.3738669965216501</v>
      </c>
      <c r="X111" s="1">
        <v>3.2773998415560501</v>
      </c>
      <c r="Y111" s="1">
        <v>3.10206838235327</v>
      </c>
      <c r="Z111" s="1">
        <v>3.0064561001886698</v>
      </c>
      <c r="AA111" s="1">
        <v>3.1899478301549098</v>
      </c>
      <c r="AB111" s="1">
        <v>2.7694480215858199</v>
      </c>
      <c r="AC111" s="1">
        <v>2.3776921965580602</v>
      </c>
      <c r="AD111" s="1">
        <v>2.2329480090958</v>
      </c>
      <c r="AE111" s="1">
        <v>2.14991228007769</v>
      </c>
      <c r="AF111" s="1">
        <v>2.3825001268293402</v>
      </c>
      <c r="AG111" s="1">
        <v>2.0530918442903299</v>
      </c>
      <c r="AH111" s="1">
        <v>1.98487283646482</v>
      </c>
      <c r="AI111" s="1">
        <v>1.9136699279856999</v>
      </c>
      <c r="AJ111" s="1">
        <v>1.8316525606091401</v>
      </c>
      <c r="AK111" s="1">
        <v>1.9458217923374901</v>
      </c>
      <c r="AL111" s="1">
        <v>1.78547450745889</v>
      </c>
      <c r="AM111" s="1">
        <v>1.6949485406811899</v>
      </c>
    </row>
    <row r="112" spans="3:39" ht="12.75" hidden="1" customHeight="1">
      <c r="C112" s="1">
        <v>0.87395946930000001</v>
      </c>
      <c r="D112" s="1">
        <v>0.99612662166666699</v>
      </c>
      <c r="E112" s="1">
        <v>1.8113586666666699</v>
      </c>
      <c r="F112" s="1">
        <v>2.52775333333333</v>
      </c>
      <c r="G112" s="1">
        <v>1.55229952274167</v>
      </c>
      <c r="H112" s="1">
        <v>3.1047690000000001</v>
      </c>
      <c r="I112" s="1">
        <v>3.5029409999999999</v>
      </c>
      <c r="J112" s="1">
        <v>4.3050680000000003</v>
      </c>
      <c r="K112" s="1">
        <v>3.559205</v>
      </c>
      <c r="L112" s="1">
        <v>3.61799575</v>
      </c>
      <c r="M112" s="1">
        <v>2.94434533333333</v>
      </c>
      <c r="N112" s="1">
        <v>1.73115533333333</v>
      </c>
      <c r="O112" s="1">
        <v>1.3366560000000001</v>
      </c>
      <c r="P112" s="1">
        <v>1.03246333333333</v>
      </c>
      <c r="Q112" s="1">
        <v>1.761155</v>
      </c>
      <c r="R112" s="1">
        <v>1.97838133333333</v>
      </c>
      <c r="S112" s="1">
        <v>1.570541</v>
      </c>
      <c r="T112" s="1">
        <v>1.34350833333333</v>
      </c>
      <c r="U112" s="1">
        <v>1.30357233333333</v>
      </c>
      <c r="V112" s="1">
        <v>1.54900075</v>
      </c>
      <c r="W112" s="1">
        <v>1.1882649999999999</v>
      </c>
      <c r="X112" s="1">
        <v>1.1483779999999999</v>
      </c>
      <c r="Y112" s="1">
        <v>0.77805233333333301</v>
      </c>
      <c r="Z112" s="1">
        <v>0.64134633333333302</v>
      </c>
      <c r="AA112" s="1">
        <v>0.93901041666666696</v>
      </c>
      <c r="AB112" s="1">
        <v>0.53864999999999996</v>
      </c>
      <c r="AC112" s="1">
        <v>0.46922799999999998</v>
      </c>
      <c r="AD112" s="1">
        <v>0.36364400000000002</v>
      </c>
      <c r="AE112" s="1">
        <v>0.40435133333333301</v>
      </c>
      <c r="AF112" s="1">
        <v>0.44396833333333302</v>
      </c>
      <c r="AG112" s="1">
        <v>0.224548</v>
      </c>
      <c r="AH112" s="1">
        <v>0.23151533333333299</v>
      </c>
      <c r="AI112" s="1">
        <v>0.223568666666667</v>
      </c>
      <c r="AJ112" s="1">
        <v>0.24443466666666699</v>
      </c>
      <c r="AK112" s="1">
        <v>0.23101666666666701</v>
      </c>
      <c r="AL112" s="1">
        <v>0.215509333333333</v>
      </c>
      <c r="AM112" s="1">
        <v>0.207319</v>
      </c>
    </row>
    <row r="116" spans="3:39" ht="12.75" hidden="1" customHeight="1"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</row>
    <row r="118" spans="3:39" ht="12.75" hidden="1" customHeight="1"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</row>
    <row r="119" spans="3:39" ht="12.75" hidden="1" customHeight="1">
      <c r="C119" s="1" t="s">
        <v>3</v>
      </c>
      <c r="D119" s="1">
        <v>5.1707084147527498</v>
      </c>
      <c r="E119" s="1">
        <v>5.0141270350980296</v>
      </c>
      <c r="F119" s="1">
        <v>5.4568774537148803</v>
      </c>
      <c r="G119" s="1">
        <v>5.4568774537148803</v>
      </c>
      <c r="H119" s="1">
        <v>5.48439004578261</v>
      </c>
      <c r="I119" s="1">
        <v>5.6052538513353403</v>
      </c>
      <c r="J119" s="1">
        <v>4.5064204448981</v>
      </c>
      <c r="K119" s="1">
        <v>5.4084131366894796</v>
      </c>
      <c r="L119" s="1">
        <v>5.4084131366894796</v>
      </c>
      <c r="M119" s="1">
        <v>5.8866901328844499</v>
      </c>
      <c r="N119" s="1">
        <v>6.8739677440275697</v>
      </c>
      <c r="O119" s="1">
        <v>6.9285534393441397</v>
      </c>
      <c r="P119" s="1">
        <v>6.9648291089138699</v>
      </c>
      <c r="Q119" s="1">
        <v>6.9648291089138699</v>
      </c>
      <c r="R119" s="1">
        <v>7.3235366347534701</v>
      </c>
      <c r="S119" s="1">
        <v>7.1698952883208298</v>
      </c>
      <c r="T119" s="1">
        <v>7.4683603944817403</v>
      </c>
      <c r="U119" s="1">
        <v>7.1287711893522898</v>
      </c>
      <c r="V119" s="1">
        <v>7.1287711893522898</v>
      </c>
      <c r="W119" s="1" t="s">
        <v>3</v>
      </c>
      <c r="X119" s="1" t="s">
        <v>3</v>
      </c>
      <c r="Y119" s="1" t="s">
        <v>3</v>
      </c>
      <c r="Z119" s="1" t="s">
        <v>3</v>
      </c>
      <c r="AA119" s="1" t="s">
        <v>3</v>
      </c>
      <c r="AB119" s="1" t="s">
        <v>3</v>
      </c>
      <c r="AC119" s="1" t="s">
        <v>3</v>
      </c>
      <c r="AD119" s="1" t="s">
        <v>3</v>
      </c>
      <c r="AE119" s="1" t="s">
        <v>3</v>
      </c>
      <c r="AF119" s="1" t="s">
        <v>3</v>
      </c>
      <c r="AG119" s="1" t="s">
        <v>3</v>
      </c>
      <c r="AH119" s="1" t="s">
        <v>3</v>
      </c>
      <c r="AI119" s="1" t="s">
        <v>3</v>
      </c>
      <c r="AJ119" s="1" t="s">
        <v>3</v>
      </c>
      <c r="AK119" s="1" t="s">
        <v>3</v>
      </c>
      <c r="AL119" s="1" t="s">
        <v>3</v>
      </c>
      <c r="AM119" s="1" t="s">
        <v>3</v>
      </c>
    </row>
    <row r="120" spans="3:39" ht="12.75" hidden="1" customHeight="1">
      <c r="C120" s="1" t="s">
        <v>3</v>
      </c>
      <c r="D120" s="1" t="s">
        <v>3</v>
      </c>
      <c r="E120" s="1" t="s">
        <v>3</v>
      </c>
      <c r="F120" s="1" t="s">
        <v>3</v>
      </c>
      <c r="G120" s="1" t="s">
        <v>3</v>
      </c>
      <c r="H120" s="1" t="s">
        <v>3</v>
      </c>
      <c r="I120" s="1" t="s">
        <v>3</v>
      </c>
      <c r="J120" s="1" t="s">
        <v>3</v>
      </c>
      <c r="K120" s="1" t="s">
        <v>3</v>
      </c>
      <c r="L120" s="1" t="s">
        <v>3</v>
      </c>
      <c r="M120" s="1" t="s">
        <v>3</v>
      </c>
      <c r="N120" s="1" t="s">
        <v>3</v>
      </c>
      <c r="O120" s="1" t="s">
        <v>3</v>
      </c>
      <c r="P120" s="1" t="s">
        <v>3</v>
      </c>
      <c r="Q120" s="1" t="s">
        <v>3</v>
      </c>
      <c r="R120" s="1" t="s">
        <v>3</v>
      </c>
      <c r="S120" s="1" t="s">
        <v>3</v>
      </c>
      <c r="T120" s="1" t="s">
        <v>3</v>
      </c>
      <c r="U120" s="1" t="s">
        <v>3</v>
      </c>
      <c r="V120" s="1" t="s">
        <v>3</v>
      </c>
      <c r="W120" s="1">
        <v>7.0257298899102896</v>
      </c>
      <c r="X120" s="1">
        <v>6.5495810011730198</v>
      </c>
      <c r="Y120" s="1">
        <v>7.4259319976161899</v>
      </c>
      <c r="Z120" s="1">
        <v>6.9250172467073199</v>
      </c>
      <c r="AA120" s="1">
        <v>6.9250172467073199</v>
      </c>
      <c r="AB120" s="1">
        <v>7.0320297177471103</v>
      </c>
      <c r="AC120" s="1">
        <v>7.3011580052638401</v>
      </c>
      <c r="AD120" s="1">
        <v>7.2880722812071896</v>
      </c>
      <c r="AE120" s="1">
        <v>7.6323663703031697</v>
      </c>
      <c r="AF120" s="1">
        <v>7.6323663703031697</v>
      </c>
      <c r="AG120" s="1">
        <v>7.3646387733446099</v>
      </c>
      <c r="AH120" s="1">
        <v>7.3505006057091498</v>
      </c>
      <c r="AI120" s="1">
        <v>7.4741574692736696</v>
      </c>
      <c r="AJ120" s="1">
        <v>6.8956181014560496</v>
      </c>
      <c r="AK120" s="1">
        <v>6.8956181014560496</v>
      </c>
      <c r="AL120" s="1">
        <v>7.5139243198191696</v>
      </c>
      <c r="AM120" s="1">
        <v>7.71748850867165</v>
      </c>
    </row>
    <row r="122" spans="3:39" ht="12.75" hidden="1" customHeight="1"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</row>
    <row r="123" spans="3:39" ht="12.75" hidden="1" customHeight="1">
      <c r="C123" s="1">
        <v>6.8765883312171798</v>
      </c>
      <c r="D123" s="1">
        <v>7.00977486732274</v>
      </c>
      <c r="E123" s="1">
        <v>7.2162862517143198</v>
      </c>
      <c r="F123" s="1">
        <v>7.3812330513984596</v>
      </c>
      <c r="G123" s="1">
        <v>7.3812330513984596</v>
      </c>
      <c r="H123" s="1">
        <v>7.6484017926305699</v>
      </c>
      <c r="I123" s="1">
        <v>7.8958718012111699</v>
      </c>
      <c r="J123" s="1">
        <v>7.72790225563846</v>
      </c>
      <c r="K123" s="1">
        <v>8.7349350368968697</v>
      </c>
      <c r="L123" s="1">
        <v>8.7349350368968697</v>
      </c>
      <c r="M123" s="1">
        <v>8.8047412556174596</v>
      </c>
      <c r="N123" s="1">
        <v>11.321251663611999</v>
      </c>
      <c r="O123" s="1">
        <v>11.343586719743501</v>
      </c>
      <c r="P123" s="1">
        <v>11.503248219322501</v>
      </c>
      <c r="Q123" s="1">
        <v>11.503248219322501</v>
      </c>
      <c r="R123" s="1">
        <v>11.941805642284599</v>
      </c>
      <c r="S123" s="1">
        <v>11.9460541643671</v>
      </c>
      <c r="T123" s="1">
        <v>12.1821511995349</v>
      </c>
      <c r="U123" s="1">
        <v>12.2649158620144</v>
      </c>
      <c r="V123" s="1">
        <v>12.2649158620144</v>
      </c>
      <c r="W123" s="1" t="s">
        <v>3</v>
      </c>
      <c r="X123" s="1" t="s">
        <v>3</v>
      </c>
      <c r="Y123" s="1" t="s">
        <v>3</v>
      </c>
      <c r="Z123" s="1" t="s">
        <v>3</v>
      </c>
      <c r="AA123" s="1" t="s">
        <v>3</v>
      </c>
      <c r="AB123" s="1" t="s">
        <v>3</v>
      </c>
      <c r="AC123" s="1" t="s">
        <v>3</v>
      </c>
      <c r="AD123" s="1" t="s">
        <v>3</v>
      </c>
      <c r="AE123" s="1" t="s">
        <v>3</v>
      </c>
      <c r="AF123" s="1" t="s">
        <v>3</v>
      </c>
      <c r="AG123" s="1" t="s">
        <v>3</v>
      </c>
      <c r="AH123" s="1" t="s">
        <v>3</v>
      </c>
      <c r="AI123" s="1" t="s">
        <v>3</v>
      </c>
      <c r="AJ123" s="1" t="s">
        <v>3</v>
      </c>
      <c r="AK123" s="1" t="s">
        <v>3</v>
      </c>
      <c r="AL123" s="1" t="s">
        <v>3</v>
      </c>
      <c r="AM123" s="1" t="s">
        <v>3</v>
      </c>
    </row>
    <row r="124" spans="3:39" ht="12.75" hidden="1" customHeight="1">
      <c r="C124" s="1" t="s">
        <v>3</v>
      </c>
      <c r="D124" s="1" t="s">
        <v>3</v>
      </c>
      <c r="E124" s="1" t="s">
        <v>3</v>
      </c>
      <c r="F124" s="1" t="s">
        <v>3</v>
      </c>
      <c r="G124" s="1" t="s">
        <v>3</v>
      </c>
      <c r="H124" s="1" t="s">
        <v>3</v>
      </c>
      <c r="I124" s="1" t="s">
        <v>3</v>
      </c>
      <c r="J124" s="1" t="s">
        <v>3</v>
      </c>
      <c r="K124" s="1" t="s">
        <v>3</v>
      </c>
      <c r="L124" s="1" t="s">
        <v>3</v>
      </c>
      <c r="M124" s="1" t="s">
        <v>3</v>
      </c>
      <c r="N124" s="1" t="s">
        <v>3</v>
      </c>
      <c r="O124" s="1" t="s">
        <v>3</v>
      </c>
      <c r="P124" s="1" t="s">
        <v>3</v>
      </c>
      <c r="Q124" s="1" t="s">
        <v>3</v>
      </c>
      <c r="R124" s="1" t="s">
        <v>3</v>
      </c>
      <c r="S124" s="1" t="s">
        <v>3</v>
      </c>
      <c r="T124" s="1" t="s">
        <v>3</v>
      </c>
      <c r="U124" s="1" t="s">
        <v>3</v>
      </c>
      <c r="V124" s="1" t="s">
        <v>3</v>
      </c>
      <c r="W124" s="1">
        <v>11.133756871320699</v>
      </c>
      <c r="X124" s="1">
        <v>10.583804196528799</v>
      </c>
      <c r="Y124" s="1">
        <v>12.0366985681478</v>
      </c>
      <c r="Z124" s="1">
        <v>11.2861859372008</v>
      </c>
      <c r="AA124" s="1">
        <v>11.2861859372008</v>
      </c>
      <c r="AB124" s="1">
        <v>11.086635710456999</v>
      </c>
      <c r="AC124" s="1">
        <v>11.6536075059645</v>
      </c>
      <c r="AD124" s="1">
        <v>11.612245188664099</v>
      </c>
      <c r="AE124" s="1">
        <v>12.4187974652243</v>
      </c>
      <c r="AF124" s="1">
        <v>12.4187974652243</v>
      </c>
      <c r="AG124" s="1">
        <v>12.1326818410871</v>
      </c>
      <c r="AH124" s="1">
        <v>12.133445905398499</v>
      </c>
      <c r="AI124" s="1">
        <v>12.336288605315699</v>
      </c>
      <c r="AJ124" s="1">
        <v>11.4071694116976</v>
      </c>
      <c r="AK124" s="1">
        <v>11.4071694116976</v>
      </c>
      <c r="AL124" s="1">
        <v>12.592522344531201</v>
      </c>
      <c r="AM124" s="1">
        <v>13.209511563165</v>
      </c>
    </row>
    <row r="125" spans="3:39" ht="12.75" hidden="1" customHeight="1">
      <c r="C125" s="1" t="s">
        <v>3</v>
      </c>
      <c r="D125" s="1">
        <v>10.0740356181797</v>
      </c>
      <c r="E125" s="1">
        <v>9.7650644537831894</v>
      </c>
      <c r="F125" s="1">
        <v>10.327131613481701</v>
      </c>
      <c r="G125" s="1">
        <v>10.327131613481701</v>
      </c>
      <c r="H125" s="1">
        <v>10.4696531371092</v>
      </c>
      <c r="I125" s="1">
        <v>10.1324739853422</v>
      </c>
      <c r="J125" s="1">
        <v>9.2211562243563208</v>
      </c>
      <c r="K125" s="1">
        <v>9.8008965368202006</v>
      </c>
      <c r="L125" s="1">
        <v>9.8008965368202006</v>
      </c>
      <c r="M125" s="1">
        <v>10.6745636519922</v>
      </c>
      <c r="N125" s="1">
        <v>12.2979443815937</v>
      </c>
      <c r="O125" s="1">
        <v>12.309688430164501</v>
      </c>
      <c r="P125" s="1">
        <v>12.640376021564901</v>
      </c>
      <c r="Q125" s="1">
        <v>12.640376021564901</v>
      </c>
      <c r="R125" s="1">
        <v>13.108595403804699</v>
      </c>
      <c r="S125" s="1">
        <v>13.1485903553695</v>
      </c>
      <c r="T125" s="1">
        <v>13.3886947243259</v>
      </c>
      <c r="U125" s="1">
        <v>13.309687551325499</v>
      </c>
      <c r="V125" s="1">
        <v>13.309687551325499</v>
      </c>
      <c r="W125" s="1" t="s">
        <v>3</v>
      </c>
      <c r="X125" s="1" t="s">
        <v>3</v>
      </c>
      <c r="Y125" s="1" t="s">
        <v>3</v>
      </c>
      <c r="Z125" s="1" t="s">
        <v>3</v>
      </c>
      <c r="AA125" s="1" t="s">
        <v>3</v>
      </c>
      <c r="AB125" s="1" t="s">
        <v>3</v>
      </c>
      <c r="AC125" s="1" t="s">
        <v>3</v>
      </c>
      <c r="AD125" s="1" t="s">
        <v>3</v>
      </c>
      <c r="AE125" s="1" t="s">
        <v>3</v>
      </c>
      <c r="AF125" s="1" t="s">
        <v>3</v>
      </c>
      <c r="AG125" s="1" t="s">
        <v>3</v>
      </c>
      <c r="AH125" s="1" t="s">
        <v>3</v>
      </c>
      <c r="AI125" s="1" t="s">
        <v>3</v>
      </c>
      <c r="AJ125" s="1" t="s">
        <v>3</v>
      </c>
      <c r="AK125" s="1" t="s">
        <v>3</v>
      </c>
      <c r="AL125" s="1" t="s">
        <v>3</v>
      </c>
      <c r="AM125" s="1" t="s">
        <v>3</v>
      </c>
    </row>
  </sheetData>
  <pageMargins left="0.7" right="0.7" top="0.75" bottom="0.75" header="0.3" footer="0.3"/>
  <pageSetup scale="72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C9"/>
  </sheetPr>
  <dimension ref="B5:EY762"/>
  <sheetViews>
    <sheetView showGridLines="0" topLeftCell="A19" workbookViewId="0"/>
  </sheetViews>
  <sheetFormatPr defaultRowHeight="15"/>
  <cols>
    <col min="4" max="4" width="13.7109375" customWidth="1"/>
    <col min="9" max="9" width="9.140625" customWidth="1"/>
    <col min="10" max="155" width="9.140625" style="7"/>
  </cols>
  <sheetData>
    <row r="5" spans="3:6">
      <c r="F5" s="8"/>
    </row>
    <row r="14" spans="3:6" ht="18">
      <c r="C14" s="63" t="s">
        <v>41</v>
      </c>
      <c r="D14" s="32"/>
      <c r="E14" s="64"/>
      <c r="F14" s="40"/>
    </row>
    <row r="15" spans="3:6" ht="18">
      <c r="C15" s="32"/>
      <c r="D15" s="32"/>
      <c r="E15" s="64"/>
      <c r="F15" s="40"/>
    </row>
    <row r="16" spans="3:6" ht="18">
      <c r="C16" s="74" t="s">
        <v>186</v>
      </c>
      <c r="D16" s="32"/>
      <c r="E16" s="64"/>
      <c r="F16" s="40"/>
    </row>
    <row r="17" spans="2:6" ht="18">
      <c r="B17" s="9"/>
      <c r="C17" s="75" t="s">
        <v>45</v>
      </c>
      <c r="D17" s="68"/>
      <c r="E17" s="65"/>
      <c r="F17" s="40"/>
    </row>
    <row r="18" spans="2:6" ht="18">
      <c r="B18" s="9"/>
      <c r="C18" s="75" t="s">
        <v>161</v>
      </c>
      <c r="D18" s="68"/>
      <c r="E18" s="65"/>
      <c r="F18" s="40"/>
    </row>
    <row r="19" spans="2:6" ht="18">
      <c r="B19" s="9"/>
      <c r="C19" s="75" t="s">
        <v>162</v>
      </c>
      <c r="D19" s="68"/>
      <c r="E19" s="65"/>
      <c r="F19" s="40"/>
    </row>
    <row r="20" spans="2:6" ht="18">
      <c r="B20" s="9"/>
      <c r="C20" s="75" t="s">
        <v>163</v>
      </c>
      <c r="D20" s="68"/>
      <c r="E20" s="65"/>
      <c r="F20" s="40"/>
    </row>
    <row r="21" spans="2:6" ht="18">
      <c r="B21" s="9"/>
      <c r="C21" s="75" t="s">
        <v>121</v>
      </c>
      <c r="D21" s="68"/>
      <c r="E21" s="65"/>
      <c r="F21" s="40"/>
    </row>
    <row r="22" spans="2:6" ht="18">
      <c r="C22" s="32"/>
      <c r="D22" s="69"/>
      <c r="E22" s="65"/>
      <c r="F22" s="40"/>
    </row>
    <row r="23" spans="2:6" ht="18">
      <c r="C23" s="32"/>
      <c r="D23" s="70"/>
      <c r="E23" s="65"/>
      <c r="F23" s="40"/>
    </row>
    <row r="24" spans="2:6" ht="18">
      <c r="C24" s="74" t="s">
        <v>187</v>
      </c>
      <c r="D24" s="70"/>
      <c r="E24" s="65"/>
      <c r="F24" s="40"/>
    </row>
    <row r="25" spans="2:6" ht="18">
      <c r="C25" s="75" t="s">
        <v>45</v>
      </c>
      <c r="D25" s="71"/>
      <c r="E25" s="65"/>
      <c r="F25" s="40"/>
    </row>
    <row r="26" spans="2:6" ht="18">
      <c r="C26" s="75" t="s">
        <v>164</v>
      </c>
      <c r="D26" s="71"/>
      <c r="E26" s="65"/>
      <c r="F26" s="40"/>
    </row>
    <row r="27" spans="2:6" ht="18">
      <c r="C27" s="75" t="s">
        <v>121</v>
      </c>
      <c r="D27" s="71"/>
      <c r="E27" s="65"/>
      <c r="F27" s="40"/>
    </row>
    <row r="28" spans="2:6" ht="18">
      <c r="C28" s="72"/>
      <c r="D28" s="32"/>
      <c r="E28" s="64"/>
      <c r="F28" s="40"/>
    </row>
    <row r="29" spans="2:6" ht="18">
      <c r="C29" s="73"/>
      <c r="D29" s="32"/>
      <c r="E29" s="64"/>
      <c r="F29" s="40"/>
    </row>
    <row r="30" spans="2:6" ht="18">
      <c r="C30" s="74" t="s">
        <v>131</v>
      </c>
      <c r="D30" s="32"/>
      <c r="E30" s="64"/>
      <c r="F30" s="40"/>
    </row>
    <row r="31" spans="2:6" ht="16.5">
      <c r="C31" s="66"/>
      <c r="D31" s="67"/>
      <c r="E31" s="40"/>
      <c r="F31" s="40"/>
    </row>
    <row r="32" spans="2:6">
      <c r="C32" s="11"/>
      <c r="D32" s="10"/>
    </row>
    <row r="33" spans="3:4">
      <c r="C33" s="11"/>
      <c r="D33" s="10"/>
    </row>
    <row r="34" spans="3:4">
      <c r="C34" s="11"/>
      <c r="D34" s="10"/>
    </row>
    <row r="35" spans="3:4">
      <c r="C35" s="11"/>
      <c r="D35" s="10"/>
    </row>
    <row r="36" spans="3:4">
      <c r="C36" s="11"/>
      <c r="D36" s="10"/>
    </row>
    <row r="37" spans="3:4">
      <c r="C37" s="12"/>
    </row>
    <row r="55" s="7" customFormat="1"/>
    <row r="56" s="7" customFormat="1"/>
    <row r="57" s="7" customFormat="1"/>
    <row r="58" s="7" customFormat="1"/>
    <row r="59" s="7" customFormat="1"/>
    <row r="60" s="7" customFormat="1"/>
    <row r="61" s="7" customFormat="1"/>
    <row r="62" s="7" customFormat="1"/>
    <row r="63" s="7" customFormat="1"/>
    <row r="64" s="7" customFormat="1"/>
    <row r="65" s="7" customFormat="1"/>
    <row r="66" s="7" customFormat="1"/>
    <row r="67" s="7" customFormat="1"/>
    <row r="68" s="7" customFormat="1"/>
    <row r="69" s="7" customFormat="1"/>
    <row r="70" s="7" customFormat="1"/>
    <row r="71" s="7" customFormat="1"/>
    <row r="72" s="7" customFormat="1"/>
    <row r="73" s="7" customFormat="1"/>
    <row r="74" s="7" customFormat="1"/>
    <row r="75" s="7" customFormat="1"/>
    <row r="76" s="7" customFormat="1"/>
    <row r="77" s="7" customFormat="1"/>
    <row r="78" s="7" customFormat="1"/>
    <row r="79" s="7" customFormat="1"/>
    <row r="80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="7" customFormat="1"/>
    <row r="162" s="7" customFormat="1"/>
    <row r="163" s="7" customFormat="1"/>
    <row r="164" s="7" customFormat="1"/>
    <row r="165" s="7" customFormat="1"/>
    <row r="166" s="7" customFormat="1"/>
    <row r="167" s="7" customFormat="1"/>
    <row r="168" s="7" customFormat="1"/>
    <row r="169" s="7" customFormat="1"/>
    <row r="170" s="7" customFormat="1"/>
    <row r="171" s="7" customFormat="1"/>
    <row r="172" s="7" customFormat="1"/>
    <row r="173" s="7" customFormat="1"/>
    <row r="174" s="7" customFormat="1"/>
    <row r="175" s="7" customFormat="1"/>
    <row r="176" s="7" customFormat="1"/>
    <row r="177" s="7" customFormat="1"/>
    <row r="178" s="7" customFormat="1"/>
    <row r="179" s="7" customFormat="1"/>
    <row r="180" s="7" customFormat="1"/>
    <row r="181" s="7" customFormat="1"/>
    <row r="182" s="7" customFormat="1"/>
    <row r="183" s="7" customFormat="1"/>
    <row r="184" s="7" customFormat="1"/>
    <row r="185" s="7" customFormat="1"/>
    <row r="186" s="7" customFormat="1"/>
    <row r="187" s="7" customFormat="1"/>
    <row r="188" s="7" customFormat="1"/>
    <row r="189" s="7" customFormat="1"/>
    <row r="190" s="7" customFormat="1"/>
    <row r="191" s="7" customFormat="1"/>
    <row r="192" s="7" customFormat="1"/>
    <row r="193" s="7" customFormat="1"/>
    <row r="194" s="7" customFormat="1"/>
    <row r="195" s="7" customFormat="1"/>
    <row r="196" s="7" customFormat="1"/>
    <row r="197" s="7" customFormat="1"/>
    <row r="198" s="7" customFormat="1"/>
    <row r="199" s="7" customFormat="1"/>
    <row r="200" s="7" customFormat="1"/>
    <row r="201" s="7" customFormat="1"/>
    <row r="202" s="7" customFormat="1"/>
    <row r="203" s="7" customFormat="1"/>
    <row r="204" s="7" customFormat="1"/>
    <row r="205" s="7" customFormat="1"/>
    <row r="206" s="7" customFormat="1"/>
    <row r="207" s="7" customFormat="1"/>
    <row r="208" s="7" customFormat="1"/>
    <row r="209" s="7" customFormat="1"/>
    <row r="210" s="7" customFormat="1"/>
    <row r="211" s="7" customFormat="1"/>
    <row r="212" s="7" customFormat="1"/>
    <row r="213" s="7" customFormat="1"/>
    <row r="214" s="7" customFormat="1"/>
    <row r="215" s="7" customFormat="1"/>
    <row r="216" s="7" customFormat="1"/>
    <row r="217" s="7" customFormat="1"/>
    <row r="218" s="7" customFormat="1"/>
    <row r="219" s="7" customFormat="1"/>
    <row r="220" s="7" customFormat="1"/>
    <row r="221" s="7" customFormat="1"/>
    <row r="222" s="7" customFormat="1"/>
    <row r="223" s="7" customFormat="1"/>
    <row r="224" s="7" customFormat="1"/>
    <row r="225" s="7" customFormat="1"/>
    <row r="226" s="7" customFormat="1"/>
    <row r="227" s="7" customFormat="1"/>
    <row r="228" s="7" customFormat="1"/>
    <row r="229" s="7" customFormat="1"/>
    <row r="230" s="7" customFormat="1"/>
    <row r="231" s="7" customFormat="1"/>
    <row r="232" s="7" customFormat="1"/>
    <row r="233" s="7" customFormat="1"/>
    <row r="234" s="7" customFormat="1"/>
    <row r="235" s="7" customFormat="1"/>
    <row r="236" s="7" customFormat="1"/>
    <row r="237" s="7" customFormat="1"/>
    <row r="238" s="7" customFormat="1"/>
    <row r="239" s="7" customFormat="1"/>
    <row r="240" s="7" customFormat="1"/>
    <row r="241" s="7" customFormat="1"/>
    <row r="242" s="7" customFormat="1"/>
    <row r="243" s="7" customFormat="1"/>
    <row r="244" s="7" customFormat="1"/>
    <row r="245" s="7" customFormat="1"/>
    <row r="246" s="7" customFormat="1"/>
    <row r="247" s="7" customFormat="1"/>
    <row r="248" s="7" customFormat="1"/>
    <row r="249" s="7" customFormat="1"/>
    <row r="250" s="7" customFormat="1"/>
    <row r="251" s="7" customFormat="1"/>
    <row r="252" s="7" customFormat="1"/>
    <row r="253" s="7" customFormat="1"/>
    <row r="254" s="7" customFormat="1"/>
    <row r="255" s="7" customFormat="1"/>
    <row r="256" s="7" customFormat="1"/>
    <row r="257" s="7" customFormat="1"/>
    <row r="258" s="7" customFormat="1"/>
    <row r="259" s="7" customFormat="1"/>
    <row r="260" s="7" customFormat="1"/>
    <row r="261" s="7" customFormat="1"/>
    <row r="262" s="7" customFormat="1"/>
    <row r="263" s="7" customFormat="1"/>
    <row r="264" s="7" customFormat="1"/>
    <row r="265" s="7" customFormat="1"/>
    <row r="266" s="7" customFormat="1"/>
    <row r="267" s="7" customFormat="1"/>
    <row r="268" s="7" customFormat="1"/>
    <row r="269" s="7" customFormat="1"/>
    <row r="270" s="7" customFormat="1"/>
    <row r="271" s="7" customFormat="1"/>
    <row r="272" s="7" customFormat="1"/>
    <row r="273" s="7" customFormat="1"/>
    <row r="274" s="7" customFormat="1"/>
    <row r="275" s="7" customFormat="1"/>
    <row r="276" s="7" customFormat="1"/>
    <row r="277" s="7" customFormat="1"/>
    <row r="278" s="7" customFormat="1"/>
    <row r="279" s="7" customFormat="1"/>
    <row r="280" s="7" customFormat="1"/>
    <row r="281" s="7" customFormat="1"/>
    <row r="282" s="7" customFormat="1"/>
    <row r="283" s="7" customFormat="1"/>
    <row r="284" s="7" customFormat="1"/>
    <row r="285" s="7" customFormat="1"/>
    <row r="286" s="7" customFormat="1"/>
    <row r="287" s="7" customFormat="1"/>
    <row r="288" s="7" customFormat="1"/>
    <row r="289" s="7" customFormat="1"/>
    <row r="290" s="7" customFormat="1"/>
    <row r="291" s="7" customFormat="1"/>
    <row r="292" s="7" customFormat="1"/>
    <row r="293" s="7" customFormat="1"/>
    <row r="294" s="7" customFormat="1"/>
    <row r="295" s="7" customFormat="1"/>
    <row r="296" s="7" customFormat="1"/>
    <row r="297" s="7" customFormat="1"/>
    <row r="298" s="7" customFormat="1"/>
    <row r="299" s="7" customFormat="1"/>
    <row r="300" s="7" customFormat="1"/>
    <row r="301" s="7" customFormat="1"/>
    <row r="302" s="7" customFormat="1"/>
    <row r="303" s="7" customFormat="1"/>
    <row r="304" s="7" customFormat="1"/>
    <row r="305" s="7" customFormat="1"/>
    <row r="306" s="7" customFormat="1"/>
    <row r="307" s="7" customFormat="1"/>
    <row r="308" s="7" customFormat="1"/>
    <row r="309" s="7" customFormat="1"/>
    <row r="310" s="7" customFormat="1"/>
    <row r="311" s="7" customFormat="1"/>
    <row r="312" s="7" customFormat="1"/>
    <row r="313" s="7" customFormat="1"/>
    <row r="314" s="7" customFormat="1"/>
    <row r="315" s="7" customFormat="1"/>
    <row r="316" s="7" customFormat="1"/>
    <row r="317" s="7" customFormat="1"/>
    <row r="318" s="7" customFormat="1"/>
    <row r="319" s="7" customFormat="1"/>
    <row r="320" s="7" customFormat="1"/>
    <row r="321" s="7" customFormat="1"/>
    <row r="322" s="7" customFormat="1"/>
    <row r="323" s="7" customFormat="1"/>
    <row r="324" s="7" customFormat="1"/>
    <row r="325" s="7" customFormat="1"/>
    <row r="326" s="7" customFormat="1"/>
    <row r="327" s="7" customFormat="1"/>
    <row r="328" s="7" customFormat="1"/>
    <row r="329" s="7" customFormat="1"/>
    <row r="330" s="7" customFormat="1"/>
    <row r="331" s="7" customFormat="1"/>
    <row r="332" s="7" customFormat="1"/>
    <row r="333" s="7" customFormat="1"/>
    <row r="334" s="7" customFormat="1"/>
    <row r="335" s="7" customFormat="1"/>
    <row r="336" s="7" customFormat="1"/>
    <row r="337" s="7" customFormat="1"/>
    <row r="338" s="7" customFormat="1"/>
    <row r="339" s="7" customFormat="1"/>
    <row r="340" s="7" customFormat="1"/>
    <row r="341" s="7" customFormat="1"/>
    <row r="342" s="7" customFormat="1"/>
    <row r="343" s="7" customFormat="1"/>
    <row r="344" s="7" customFormat="1"/>
    <row r="345" s="7" customFormat="1"/>
    <row r="346" s="7" customFormat="1"/>
    <row r="347" s="7" customFormat="1"/>
    <row r="348" s="7" customFormat="1"/>
    <row r="349" s="7" customFormat="1"/>
    <row r="350" s="7" customFormat="1"/>
    <row r="351" s="7" customFormat="1"/>
    <row r="352" s="7" customFormat="1"/>
    <row r="353" s="7" customFormat="1"/>
    <row r="354" s="7" customFormat="1"/>
    <row r="355" s="7" customFormat="1"/>
    <row r="356" s="7" customFormat="1"/>
    <row r="357" s="7" customFormat="1"/>
    <row r="358" s="7" customFormat="1"/>
    <row r="359" s="7" customFormat="1"/>
    <row r="360" s="7" customFormat="1"/>
    <row r="361" s="7" customFormat="1"/>
    <row r="362" s="7" customFormat="1"/>
    <row r="363" s="7" customFormat="1"/>
    <row r="364" s="7" customFormat="1"/>
    <row r="365" s="7" customFormat="1"/>
    <row r="366" s="7" customFormat="1"/>
    <row r="367" s="7" customFormat="1"/>
    <row r="368" s="7" customFormat="1"/>
    <row r="369" s="7" customFormat="1"/>
    <row r="370" s="7" customFormat="1"/>
    <row r="371" s="7" customFormat="1"/>
    <row r="372" s="7" customFormat="1"/>
    <row r="373" s="7" customFormat="1"/>
    <row r="374" s="7" customFormat="1"/>
    <row r="375" s="7" customFormat="1"/>
    <row r="376" s="7" customFormat="1"/>
    <row r="377" s="7" customFormat="1"/>
    <row r="378" s="7" customFormat="1"/>
    <row r="379" s="7" customFormat="1"/>
    <row r="380" s="7" customFormat="1"/>
    <row r="381" s="7" customFormat="1"/>
    <row r="382" s="7" customFormat="1"/>
    <row r="383" s="7" customFormat="1"/>
    <row r="384" s="7" customFormat="1"/>
    <row r="385" s="7" customFormat="1"/>
    <row r="386" s="7" customFormat="1"/>
    <row r="387" s="7" customFormat="1"/>
    <row r="388" s="7" customFormat="1"/>
    <row r="389" s="7" customFormat="1"/>
    <row r="390" s="7" customFormat="1"/>
    <row r="391" s="7" customFormat="1"/>
    <row r="392" s="7" customFormat="1"/>
    <row r="393" s="7" customFormat="1"/>
    <row r="394" s="7" customFormat="1"/>
    <row r="395" s="7" customFormat="1"/>
    <row r="396" s="7" customFormat="1"/>
    <row r="397" s="7" customFormat="1"/>
    <row r="398" s="7" customFormat="1"/>
    <row r="399" s="7" customFormat="1"/>
    <row r="400" s="7" customFormat="1"/>
    <row r="401" s="7" customFormat="1"/>
    <row r="402" s="7" customFormat="1"/>
    <row r="403" s="7" customFormat="1"/>
    <row r="404" s="7" customFormat="1"/>
    <row r="405" s="7" customFormat="1"/>
    <row r="406" s="7" customFormat="1"/>
    <row r="407" s="7" customFormat="1"/>
    <row r="408" s="7" customFormat="1"/>
    <row r="409" s="7" customFormat="1"/>
    <row r="410" s="7" customFormat="1"/>
    <row r="411" s="7" customFormat="1"/>
    <row r="412" s="7" customFormat="1"/>
    <row r="413" s="7" customFormat="1"/>
    <row r="414" s="7" customFormat="1"/>
    <row r="415" s="7" customFormat="1"/>
    <row r="416" s="7" customFormat="1"/>
    <row r="417" s="7" customFormat="1"/>
    <row r="418" s="7" customFormat="1"/>
    <row r="419" s="7" customFormat="1"/>
    <row r="420" s="7" customFormat="1"/>
    <row r="421" s="7" customFormat="1"/>
    <row r="422" s="7" customFormat="1"/>
    <row r="423" s="7" customFormat="1"/>
    <row r="424" s="7" customFormat="1"/>
    <row r="425" s="7" customFormat="1"/>
    <row r="426" s="7" customFormat="1"/>
    <row r="427" s="7" customFormat="1"/>
    <row r="428" s="7" customFormat="1"/>
    <row r="429" s="7" customFormat="1"/>
    <row r="430" s="7" customFormat="1"/>
    <row r="431" s="7" customFormat="1"/>
    <row r="432" s="7" customFormat="1"/>
    <row r="433" s="7" customFormat="1"/>
    <row r="434" s="7" customFormat="1"/>
    <row r="435" s="7" customFormat="1"/>
    <row r="436" s="7" customFormat="1"/>
    <row r="437" s="7" customFormat="1"/>
    <row r="438" s="7" customFormat="1"/>
    <row r="439" s="7" customFormat="1"/>
    <row r="440" s="7" customFormat="1"/>
    <row r="441" s="7" customFormat="1"/>
    <row r="442" s="7" customFormat="1"/>
    <row r="443" s="7" customFormat="1"/>
    <row r="444" s="7" customFormat="1"/>
    <row r="445" s="7" customFormat="1"/>
    <row r="446" s="7" customFormat="1"/>
    <row r="447" s="7" customFormat="1"/>
    <row r="448" s="7" customFormat="1"/>
    <row r="449" s="7" customFormat="1"/>
    <row r="450" s="7" customFormat="1"/>
    <row r="451" s="7" customFormat="1"/>
    <row r="452" s="7" customFormat="1"/>
    <row r="453" s="7" customFormat="1"/>
    <row r="454" s="7" customFormat="1"/>
    <row r="455" s="7" customFormat="1"/>
    <row r="456" s="7" customFormat="1"/>
    <row r="457" s="7" customFormat="1"/>
    <row r="458" s="7" customFormat="1"/>
    <row r="459" s="7" customFormat="1"/>
    <row r="460" s="7" customFormat="1"/>
    <row r="461" s="7" customFormat="1"/>
    <row r="462" s="7" customFormat="1"/>
    <row r="463" s="7" customFormat="1"/>
    <row r="464" s="7" customFormat="1"/>
    <row r="465" s="7" customFormat="1"/>
    <row r="466" s="7" customFormat="1"/>
    <row r="467" s="7" customFormat="1"/>
    <row r="468" s="7" customFormat="1"/>
    <row r="469" s="7" customFormat="1"/>
    <row r="470" s="7" customFormat="1"/>
    <row r="471" s="7" customFormat="1"/>
    <row r="472" s="7" customFormat="1"/>
    <row r="473" s="7" customFormat="1"/>
    <row r="474" s="7" customFormat="1"/>
    <row r="475" s="7" customFormat="1"/>
    <row r="476" s="7" customFormat="1"/>
    <row r="477" s="7" customFormat="1"/>
    <row r="478" s="7" customFormat="1"/>
    <row r="479" s="7" customFormat="1"/>
    <row r="480" s="7" customFormat="1"/>
    <row r="481" s="7" customFormat="1"/>
    <row r="482" s="7" customFormat="1"/>
    <row r="483" s="7" customFormat="1"/>
    <row r="484" s="7" customFormat="1"/>
    <row r="485" s="7" customFormat="1"/>
    <row r="486" s="7" customFormat="1"/>
    <row r="487" s="7" customFormat="1"/>
    <row r="488" s="7" customFormat="1"/>
    <row r="489" s="7" customFormat="1"/>
    <row r="490" s="7" customFormat="1"/>
    <row r="491" s="7" customFormat="1"/>
    <row r="492" s="7" customFormat="1"/>
    <row r="493" s="7" customFormat="1"/>
    <row r="494" s="7" customFormat="1"/>
    <row r="495" s="7" customFormat="1"/>
    <row r="496" s="7" customFormat="1"/>
    <row r="497" s="7" customFormat="1"/>
    <row r="498" s="7" customFormat="1"/>
    <row r="499" s="7" customFormat="1"/>
    <row r="500" s="7" customFormat="1"/>
    <row r="501" s="7" customFormat="1"/>
    <row r="502" s="7" customFormat="1"/>
    <row r="503" s="7" customFormat="1"/>
    <row r="504" s="7" customFormat="1"/>
    <row r="505" s="7" customFormat="1"/>
    <row r="506" s="7" customFormat="1"/>
    <row r="507" s="7" customFormat="1"/>
    <row r="508" s="7" customFormat="1"/>
    <row r="509" s="7" customFormat="1"/>
    <row r="510" s="7" customFormat="1"/>
    <row r="511" s="7" customFormat="1"/>
    <row r="512" s="7" customFormat="1"/>
    <row r="513" s="7" customFormat="1"/>
    <row r="514" s="7" customFormat="1"/>
    <row r="515" s="7" customFormat="1"/>
    <row r="516" s="7" customFormat="1"/>
    <row r="517" s="7" customFormat="1"/>
    <row r="518" s="7" customFormat="1"/>
    <row r="519" s="7" customFormat="1"/>
    <row r="520" s="7" customFormat="1"/>
    <row r="521" s="7" customFormat="1"/>
    <row r="522" s="7" customFormat="1"/>
    <row r="523" s="7" customFormat="1"/>
    <row r="524" s="7" customFormat="1"/>
    <row r="525" s="7" customFormat="1"/>
    <row r="526" s="7" customFormat="1"/>
    <row r="527" s="7" customFormat="1"/>
    <row r="528" s="7" customFormat="1"/>
    <row r="529" s="7" customFormat="1"/>
    <row r="530" s="7" customFormat="1"/>
    <row r="531" s="7" customFormat="1"/>
    <row r="532" s="7" customFormat="1"/>
    <row r="533" s="7" customFormat="1"/>
    <row r="534" s="7" customFormat="1"/>
    <row r="535" s="7" customFormat="1"/>
    <row r="536" s="7" customFormat="1"/>
    <row r="537" s="7" customFormat="1"/>
    <row r="538" s="7" customFormat="1"/>
    <row r="539" s="7" customFormat="1"/>
    <row r="540" s="7" customFormat="1"/>
    <row r="541" s="7" customFormat="1"/>
    <row r="542" s="7" customFormat="1"/>
    <row r="543" s="7" customFormat="1"/>
    <row r="544" s="7" customFormat="1"/>
    <row r="545" s="7" customFormat="1"/>
    <row r="546" s="7" customFormat="1"/>
    <row r="547" s="7" customFormat="1"/>
    <row r="548" s="7" customFormat="1"/>
    <row r="549" s="7" customFormat="1"/>
    <row r="550" s="7" customFormat="1"/>
    <row r="551" s="7" customFormat="1"/>
    <row r="552" s="7" customFormat="1"/>
    <row r="553" s="7" customFormat="1"/>
    <row r="554" s="7" customFormat="1"/>
    <row r="555" s="7" customFormat="1"/>
    <row r="556" s="7" customFormat="1"/>
    <row r="557" s="7" customFormat="1"/>
    <row r="558" s="7" customFormat="1"/>
    <row r="559" s="7" customFormat="1"/>
    <row r="560" s="7" customFormat="1"/>
    <row r="561" s="7" customFormat="1"/>
    <row r="562" s="7" customFormat="1"/>
    <row r="563" s="7" customFormat="1"/>
    <row r="564" s="7" customFormat="1"/>
    <row r="565" s="7" customFormat="1"/>
    <row r="566" s="7" customFormat="1"/>
    <row r="567" s="7" customFormat="1"/>
    <row r="568" s="7" customFormat="1"/>
    <row r="569" s="7" customFormat="1"/>
    <row r="570" s="7" customFormat="1"/>
    <row r="571" s="7" customFormat="1"/>
    <row r="572" s="7" customFormat="1"/>
    <row r="573" s="7" customFormat="1"/>
    <row r="574" s="7" customFormat="1"/>
    <row r="575" s="7" customFormat="1"/>
    <row r="576" s="7" customFormat="1"/>
    <row r="577" s="7" customFormat="1"/>
    <row r="578" s="7" customFormat="1"/>
    <row r="579" s="7" customFormat="1"/>
    <row r="580" s="7" customFormat="1"/>
    <row r="581" s="7" customFormat="1"/>
    <row r="582" s="7" customFormat="1"/>
    <row r="583" s="7" customFormat="1"/>
    <row r="584" s="7" customFormat="1"/>
    <row r="585" s="7" customFormat="1"/>
    <row r="586" s="7" customFormat="1"/>
    <row r="587" s="7" customFormat="1"/>
    <row r="588" s="7" customFormat="1"/>
    <row r="589" s="7" customFormat="1"/>
    <row r="590" s="7" customFormat="1"/>
    <row r="591" s="7" customFormat="1"/>
    <row r="592" s="7" customFormat="1"/>
    <row r="593" s="7" customFormat="1"/>
    <row r="594" s="7" customFormat="1"/>
    <row r="595" s="7" customFormat="1"/>
    <row r="596" s="7" customFormat="1"/>
    <row r="597" s="7" customFormat="1"/>
    <row r="598" s="7" customFormat="1"/>
    <row r="599" s="7" customFormat="1"/>
    <row r="600" s="7" customFormat="1"/>
    <row r="601" s="7" customFormat="1"/>
    <row r="602" s="7" customFormat="1"/>
    <row r="603" s="7" customFormat="1"/>
    <row r="604" s="7" customFormat="1"/>
    <row r="605" s="7" customFormat="1"/>
    <row r="606" s="7" customFormat="1"/>
    <row r="607" s="7" customFormat="1"/>
    <row r="608" s="7" customFormat="1"/>
    <row r="609" s="7" customFormat="1"/>
    <row r="610" s="7" customFormat="1"/>
    <row r="611" s="7" customFormat="1"/>
    <row r="612" s="7" customFormat="1"/>
    <row r="613" s="7" customFormat="1"/>
    <row r="614" s="7" customFormat="1"/>
    <row r="615" s="7" customFormat="1"/>
    <row r="616" s="7" customFormat="1"/>
    <row r="617" s="7" customFormat="1"/>
    <row r="618" s="7" customFormat="1"/>
    <row r="619" s="7" customFormat="1"/>
    <row r="620" s="7" customFormat="1"/>
    <row r="621" s="7" customFormat="1"/>
    <row r="622" s="7" customFormat="1"/>
    <row r="623" s="7" customFormat="1"/>
    <row r="624" s="7" customFormat="1"/>
    <row r="625" s="7" customFormat="1"/>
    <row r="626" s="7" customFormat="1"/>
    <row r="627" s="7" customFormat="1"/>
    <row r="628" s="7" customFormat="1"/>
    <row r="629" s="7" customFormat="1"/>
    <row r="630" s="7" customFormat="1"/>
    <row r="631" s="7" customFormat="1"/>
    <row r="632" s="7" customFormat="1"/>
    <row r="633" s="7" customFormat="1"/>
    <row r="634" s="7" customFormat="1"/>
    <row r="635" s="7" customFormat="1"/>
    <row r="636" s="7" customFormat="1"/>
    <row r="637" s="7" customFormat="1"/>
    <row r="638" s="7" customFormat="1"/>
    <row r="639" s="7" customFormat="1"/>
    <row r="640" s="7" customFormat="1"/>
    <row r="641" s="7" customFormat="1"/>
    <row r="642" s="7" customFormat="1"/>
    <row r="643" s="7" customFormat="1"/>
    <row r="644" s="7" customFormat="1"/>
    <row r="645" s="7" customFormat="1"/>
    <row r="646" s="7" customFormat="1"/>
    <row r="647" s="7" customFormat="1"/>
    <row r="648" s="7" customFormat="1"/>
    <row r="649" s="7" customFormat="1"/>
    <row r="650" s="7" customFormat="1"/>
    <row r="651" s="7" customFormat="1"/>
    <row r="652" s="7" customFormat="1"/>
    <row r="653" s="7" customFormat="1"/>
    <row r="654" s="7" customFormat="1"/>
    <row r="655" s="7" customFormat="1"/>
    <row r="656" s="7" customFormat="1"/>
    <row r="657" s="7" customFormat="1"/>
    <row r="658" s="7" customFormat="1"/>
    <row r="659" s="7" customFormat="1"/>
    <row r="660" s="7" customFormat="1"/>
    <row r="661" s="7" customFormat="1"/>
    <row r="662" s="7" customFormat="1"/>
    <row r="663" s="7" customFormat="1"/>
    <row r="664" s="7" customFormat="1"/>
    <row r="665" s="7" customFormat="1"/>
    <row r="666" s="7" customFormat="1"/>
    <row r="667" s="7" customFormat="1"/>
    <row r="668" s="7" customFormat="1"/>
    <row r="669" s="7" customFormat="1"/>
    <row r="670" s="7" customFormat="1"/>
    <row r="671" s="7" customFormat="1"/>
    <row r="672" s="7" customFormat="1"/>
    <row r="673" s="7" customFormat="1"/>
    <row r="674" s="7" customFormat="1"/>
    <row r="675" s="7" customFormat="1"/>
    <row r="676" s="7" customFormat="1"/>
    <row r="677" s="7" customFormat="1"/>
    <row r="678" s="7" customFormat="1"/>
    <row r="679" s="7" customFormat="1"/>
    <row r="680" s="7" customFormat="1"/>
    <row r="681" s="7" customFormat="1"/>
    <row r="682" s="7" customFormat="1"/>
    <row r="683" s="7" customFormat="1"/>
    <row r="684" s="7" customFormat="1"/>
    <row r="685" s="7" customFormat="1"/>
    <row r="686" s="7" customFormat="1"/>
    <row r="687" s="7" customFormat="1"/>
    <row r="688" s="7" customFormat="1"/>
    <row r="689" s="7" customFormat="1"/>
    <row r="690" s="7" customFormat="1"/>
    <row r="691" s="7" customFormat="1"/>
    <row r="692" s="7" customFormat="1"/>
    <row r="693" s="7" customFormat="1"/>
    <row r="694" s="7" customFormat="1"/>
    <row r="695" s="7" customFormat="1"/>
    <row r="696" s="7" customFormat="1"/>
    <row r="697" s="7" customFormat="1"/>
    <row r="698" s="7" customFormat="1"/>
    <row r="699" s="7" customFormat="1"/>
    <row r="700" s="7" customFormat="1"/>
    <row r="701" s="7" customFormat="1"/>
    <row r="702" s="7" customFormat="1"/>
    <row r="703" s="7" customFormat="1"/>
    <row r="704" s="7" customFormat="1"/>
    <row r="705" s="7" customFormat="1"/>
    <row r="706" s="7" customFormat="1"/>
    <row r="707" s="7" customFormat="1"/>
    <row r="708" s="7" customFormat="1"/>
    <row r="709" s="7" customFormat="1"/>
    <row r="710" s="7" customFormat="1"/>
    <row r="711" s="7" customFormat="1"/>
    <row r="712" s="7" customFormat="1"/>
    <row r="713" s="7" customFormat="1"/>
    <row r="714" s="7" customFormat="1"/>
    <row r="715" s="7" customFormat="1"/>
    <row r="716" s="7" customFormat="1"/>
    <row r="717" s="7" customFormat="1"/>
    <row r="718" s="7" customFormat="1"/>
    <row r="719" s="7" customFormat="1"/>
    <row r="720" s="7" customFormat="1"/>
    <row r="721" s="7" customFormat="1"/>
    <row r="722" s="7" customFormat="1"/>
    <row r="723" s="7" customFormat="1"/>
    <row r="724" s="7" customFormat="1"/>
    <row r="725" s="7" customFormat="1"/>
    <row r="726" s="7" customFormat="1"/>
    <row r="727" s="7" customFormat="1"/>
    <row r="728" s="7" customFormat="1"/>
    <row r="729" s="7" customFormat="1"/>
    <row r="730" s="7" customFormat="1"/>
    <row r="731" s="7" customFormat="1"/>
    <row r="732" s="7" customFormat="1"/>
    <row r="733" s="7" customFormat="1"/>
    <row r="734" s="7" customFormat="1"/>
    <row r="735" s="7" customFormat="1"/>
    <row r="736" s="7" customFormat="1"/>
    <row r="737" s="7" customFormat="1"/>
    <row r="738" s="7" customFormat="1"/>
    <row r="739" s="7" customFormat="1"/>
    <row r="740" s="7" customFormat="1"/>
    <row r="741" s="7" customFormat="1"/>
    <row r="742" s="7" customFormat="1"/>
    <row r="743" s="7" customFormat="1"/>
    <row r="744" s="7" customFormat="1"/>
    <row r="745" s="7" customFormat="1"/>
    <row r="746" s="7" customFormat="1"/>
    <row r="747" s="7" customFormat="1"/>
    <row r="748" s="7" customFormat="1"/>
    <row r="749" s="7" customFormat="1"/>
    <row r="750" s="7" customFormat="1"/>
    <row r="751" s="7" customFormat="1"/>
    <row r="752" s="7" customFormat="1"/>
    <row r="753" s="7" customFormat="1"/>
    <row r="754" s="7" customFormat="1"/>
    <row r="755" s="7" customFormat="1"/>
    <row r="756" s="7" customFormat="1"/>
    <row r="757" s="7" customFormat="1"/>
    <row r="758" s="7" customFormat="1"/>
    <row r="759" s="7" customFormat="1"/>
    <row r="760" s="7" customFormat="1"/>
    <row r="761" s="7" customFormat="1"/>
    <row r="762" s="7" customFormat="1"/>
  </sheetData>
  <hyperlinks>
    <hyperlink ref="C30" location="Gráficos!A1" display="GRÁFICOS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C9"/>
  </sheetPr>
  <dimension ref="A1:XEV65469"/>
  <sheetViews>
    <sheetView showGridLines="0" topLeftCell="A187" zoomScale="70" zoomScaleNormal="70" workbookViewId="0">
      <selection activeCell="B238" sqref="B238"/>
    </sheetView>
  </sheetViews>
  <sheetFormatPr defaultColWidth="9.140625" defaultRowHeight="22.5" customHeight="1" outlineLevelRow="1"/>
  <cols>
    <col min="1" max="1" width="14.28515625" style="43" customWidth="1"/>
    <col min="2" max="2" width="104.7109375" style="49" customWidth="1"/>
    <col min="3" max="3" width="12.28515625" style="40" customWidth="1"/>
    <col min="4" max="4" width="15.140625" style="40" customWidth="1"/>
    <col min="5" max="5" width="14" style="40" customWidth="1"/>
    <col min="6" max="6" width="16" style="40" customWidth="1"/>
    <col min="7" max="7" width="15.140625" style="40" customWidth="1"/>
    <col min="8" max="8" width="16.140625" style="40" customWidth="1"/>
    <col min="9" max="9" width="13.5703125" style="40" customWidth="1"/>
    <col min="10" max="10" width="14.85546875" style="40" customWidth="1"/>
    <col min="11" max="11" width="15.140625" style="40" customWidth="1"/>
    <col min="12" max="12" width="16.140625" style="40" customWidth="1"/>
    <col min="13" max="13" width="13.7109375" style="40" customWidth="1"/>
    <col min="14" max="14" width="16.5703125" style="40" customWidth="1"/>
    <col min="15" max="15" width="16.42578125" style="40" customWidth="1"/>
    <col min="16" max="16" width="15.5703125" style="40" customWidth="1"/>
    <col min="17" max="17" width="14.7109375" style="56" customWidth="1"/>
    <col min="18" max="19" width="14.85546875" style="40" customWidth="1"/>
    <col min="20" max="20" width="17.7109375" style="57" customWidth="1"/>
    <col min="21" max="21" width="16.7109375" style="105" customWidth="1"/>
    <col min="22" max="22" width="13.7109375" style="105" customWidth="1"/>
    <col min="23" max="23" width="14.140625" style="105" customWidth="1"/>
    <col min="24" max="24" width="16" style="45" customWidth="1"/>
    <col min="25" max="25" width="33.7109375" style="40" customWidth="1"/>
    <col min="26" max="26" width="59.5703125" style="45" customWidth="1"/>
    <col min="27" max="27" width="151.7109375" style="58" customWidth="1"/>
    <col min="28" max="16384" width="9.140625" style="40"/>
  </cols>
  <sheetData>
    <row r="1" spans="1:27" ht="22.5" customHeight="1">
      <c r="A1" s="38" t="s">
        <v>41</v>
      </c>
      <c r="B1" s="39"/>
      <c r="Q1" s="40"/>
      <c r="T1" s="40"/>
    </row>
    <row r="2" spans="1:27" ht="22.5" customHeight="1">
      <c r="A2" s="39"/>
      <c r="B2" s="39"/>
      <c r="Q2" s="40"/>
      <c r="T2" s="40"/>
    </row>
    <row r="3" spans="1:27" ht="22.5" customHeight="1">
      <c r="A3" s="39"/>
      <c r="B3" s="39"/>
      <c r="Q3" s="40"/>
      <c r="T3" s="40"/>
    </row>
    <row r="4" spans="1:27" ht="22.5" customHeight="1">
      <c r="A4" s="41"/>
      <c r="B4" s="41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Y4" s="103"/>
      <c r="Z4" s="639"/>
    </row>
    <row r="5" spans="1:27" ht="22.5" customHeight="1">
      <c r="A5" s="41"/>
      <c r="B5" s="41"/>
      <c r="Q5" s="40"/>
      <c r="T5" s="40"/>
    </row>
    <row r="6" spans="1:27" ht="22.5" customHeight="1">
      <c r="A6" s="41"/>
      <c r="B6" s="41"/>
      <c r="Q6" s="40"/>
      <c r="T6" s="40"/>
    </row>
    <row r="7" spans="1:27" s="107" customFormat="1" ht="22.5" customHeight="1">
      <c r="A7" s="106" t="s">
        <v>297</v>
      </c>
      <c r="B7" s="106"/>
      <c r="U7" s="108"/>
      <c r="V7" s="108"/>
      <c r="W7" s="108"/>
      <c r="X7" s="109"/>
      <c r="Z7" s="109"/>
      <c r="AA7" s="110"/>
    </row>
    <row r="8" spans="1:27" s="107" customFormat="1" ht="22.5" customHeight="1">
      <c r="A8" s="111"/>
      <c r="B8" s="112"/>
      <c r="T8" s="113"/>
      <c r="U8" s="108"/>
      <c r="V8" s="108"/>
      <c r="W8" s="108"/>
      <c r="X8" s="109"/>
      <c r="Y8" s="114"/>
      <c r="Z8" s="109"/>
      <c r="AA8" s="110"/>
    </row>
    <row r="9" spans="1:27" s="107" customFormat="1" ht="22.5" customHeight="1">
      <c r="A9" s="111"/>
      <c r="B9" s="112"/>
      <c r="S9" s="113"/>
      <c r="T9" s="113"/>
      <c r="U9" s="108"/>
      <c r="V9" s="108"/>
      <c r="W9" s="108"/>
      <c r="X9" s="109"/>
      <c r="Z9" s="109"/>
      <c r="AA9" s="110"/>
    </row>
    <row r="10" spans="1:27" s="107" customFormat="1" ht="22.5" customHeight="1">
      <c r="A10" s="751" t="s">
        <v>231</v>
      </c>
      <c r="B10" s="751"/>
      <c r="C10" s="757">
        <v>2017</v>
      </c>
      <c r="D10" s="757"/>
      <c r="E10" s="757">
        <v>2018</v>
      </c>
      <c r="F10" s="757"/>
      <c r="G10" s="757"/>
      <c r="H10" s="757"/>
      <c r="I10" s="757">
        <v>2019</v>
      </c>
      <c r="J10" s="757"/>
      <c r="K10" s="757"/>
      <c r="L10" s="757"/>
      <c r="M10" s="758">
        <v>2020</v>
      </c>
      <c r="N10" s="758"/>
      <c r="O10" s="758"/>
      <c r="P10" s="758"/>
      <c r="Q10" s="761">
        <v>2021</v>
      </c>
      <c r="R10" s="760"/>
      <c r="S10" s="760"/>
      <c r="T10" s="762"/>
      <c r="U10" s="761">
        <v>2022</v>
      </c>
      <c r="V10" s="757"/>
      <c r="W10" s="757"/>
      <c r="X10" s="765"/>
      <c r="Z10" s="109"/>
      <c r="AA10" s="110"/>
    </row>
    <row r="11" spans="1:27" s="107" customFormat="1" ht="27" customHeight="1" thickBot="1">
      <c r="A11" s="752"/>
      <c r="B11" s="752"/>
      <c r="C11" s="116" t="s">
        <v>181</v>
      </c>
      <c r="D11" s="117" t="s">
        <v>182</v>
      </c>
      <c r="E11" s="118" t="s">
        <v>179</v>
      </c>
      <c r="F11" s="116" t="s">
        <v>180</v>
      </c>
      <c r="G11" s="116" t="s">
        <v>181</v>
      </c>
      <c r="H11" s="117" t="s">
        <v>182</v>
      </c>
      <c r="I11" s="116" t="s">
        <v>179</v>
      </c>
      <c r="J11" s="116" t="s">
        <v>180</v>
      </c>
      <c r="K11" s="116" t="s">
        <v>181</v>
      </c>
      <c r="L11" s="116" t="s">
        <v>182</v>
      </c>
      <c r="M11" s="119" t="s">
        <v>179</v>
      </c>
      <c r="N11" s="116" t="s">
        <v>180</v>
      </c>
      <c r="O11" s="116" t="s">
        <v>181</v>
      </c>
      <c r="P11" s="117" t="s">
        <v>182</v>
      </c>
      <c r="Q11" s="119" t="s">
        <v>179</v>
      </c>
      <c r="R11" s="116" t="s">
        <v>180</v>
      </c>
      <c r="S11" s="116" t="s">
        <v>181</v>
      </c>
      <c r="T11" s="117" t="s">
        <v>182</v>
      </c>
      <c r="U11" s="119" t="s">
        <v>179</v>
      </c>
      <c r="V11" s="116" t="s">
        <v>180</v>
      </c>
      <c r="W11" s="116" t="s">
        <v>181</v>
      </c>
      <c r="X11" s="117" t="s">
        <v>182</v>
      </c>
      <c r="Y11" s="117" t="s">
        <v>0</v>
      </c>
      <c r="Z11" s="117" t="s">
        <v>2</v>
      </c>
      <c r="AA11" s="120" t="s">
        <v>1</v>
      </c>
    </row>
    <row r="12" spans="1:27" s="107" customFormat="1" ht="12" customHeight="1" outlineLevel="1">
      <c r="A12" s="111"/>
      <c r="B12" s="111"/>
      <c r="C12" s="121"/>
      <c r="D12" s="121"/>
      <c r="E12" s="122"/>
      <c r="F12" s="123"/>
      <c r="G12" s="124"/>
      <c r="H12" s="125"/>
      <c r="I12" s="121"/>
      <c r="J12" s="121"/>
      <c r="K12" s="126"/>
      <c r="L12" s="121"/>
      <c r="M12" s="127"/>
      <c r="N12" s="121"/>
      <c r="O12" s="121"/>
      <c r="P12" s="121"/>
      <c r="Q12" s="127"/>
      <c r="R12" s="121"/>
      <c r="S12" s="121"/>
      <c r="T12" s="128"/>
      <c r="U12" s="108"/>
      <c r="V12" s="108"/>
      <c r="W12" s="108"/>
      <c r="X12" s="593"/>
      <c r="Y12" s="121"/>
      <c r="Z12" s="129"/>
      <c r="AA12" s="130"/>
    </row>
    <row r="13" spans="1:27" s="142" customFormat="1" ht="16.5" customHeight="1" outlineLevel="1">
      <c r="A13" s="131" t="s">
        <v>76</v>
      </c>
      <c r="B13" s="131" t="s">
        <v>75</v>
      </c>
      <c r="C13" s="132"/>
      <c r="D13" s="132"/>
      <c r="E13" s="133"/>
      <c r="F13" s="134"/>
      <c r="G13" s="134"/>
      <c r="H13" s="135"/>
      <c r="I13" s="136"/>
      <c r="J13" s="136"/>
      <c r="K13" s="134"/>
      <c r="L13" s="134"/>
      <c r="M13" s="137"/>
      <c r="N13" s="136"/>
      <c r="O13" s="136"/>
      <c r="P13" s="136"/>
      <c r="Q13" s="137"/>
      <c r="R13" s="136"/>
      <c r="S13" s="136"/>
      <c r="T13" s="138"/>
      <c r="U13" s="139"/>
      <c r="V13" s="140"/>
      <c r="W13" s="140"/>
      <c r="X13" s="232"/>
      <c r="Y13" s="143"/>
      <c r="Z13" s="144"/>
      <c r="AA13" s="145"/>
    </row>
    <row r="14" spans="1:27" s="142" customFormat="1" ht="16.5" customHeight="1" outlineLevel="1">
      <c r="A14" s="146"/>
      <c r="B14" s="146" t="s">
        <v>308</v>
      </c>
      <c r="C14" s="147">
        <v>3.8</v>
      </c>
      <c r="D14" s="147">
        <v>3.1</v>
      </c>
      <c r="E14" s="148">
        <v>3</v>
      </c>
      <c r="F14" s="149">
        <v>2.5</v>
      </c>
      <c r="G14" s="149">
        <v>2.7</v>
      </c>
      <c r="H14" s="150">
        <v>3</v>
      </c>
      <c r="I14" s="151">
        <v>3</v>
      </c>
      <c r="J14" s="151">
        <v>3</v>
      </c>
      <c r="K14" s="151">
        <v>2.9</v>
      </c>
      <c r="L14" s="151">
        <v>2.6</v>
      </c>
      <c r="M14" s="152">
        <v>-1.5</v>
      </c>
      <c r="N14" s="151">
        <v>-8.8000000000000007</v>
      </c>
      <c r="O14" s="151">
        <v>-2.2000000000000002</v>
      </c>
      <c r="P14" s="151">
        <v>-0.6</v>
      </c>
      <c r="Q14" s="152">
        <v>3.5</v>
      </c>
      <c r="R14" s="151"/>
      <c r="S14" s="151"/>
      <c r="T14" s="153"/>
      <c r="U14" s="140"/>
      <c r="V14" s="140"/>
      <c r="W14" s="140"/>
      <c r="X14" s="232"/>
      <c r="Y14" s="154" t="s">
        <v>77</v>
      </c>
      <c r="Z14" s="144" t="s">
        <v>257</v>
      </c>
      <c r="AA14" s="145" t="s">
        <v>234</v>
      </c>
    </row>
    <row r="15" spans="1:27" s="142" customFormat="1" ht="16.5" customHeight="1" outlineLevel="1">
      <c r="A15" s="146"/>
      <c r="B15" s="146" t="s">
        <v>309</v>
      </c>
      <c r="C15" s="147"/>
      <c r="D15" s="147"/>
      <c r="E15" s="148"/>
      <c r="F15" s="149"/>
      <c r="G15" s="149"/>
      <c r="H15" s="150"/>
      <c r="I15" s="151"/>
      <c r="J15" s="151"/>
      <c r="K15" s="151"/>
      <c r="L15" s="151"/>
      <c r="M15" s="152"/>
      <c r="N15" s="151"/>
      <c r="O15" s="151"/>
      <c r="P15" s="151"/>
      <c r="Q15" s="152"/>
      <c r="R15" s="151"/>
      <c r="S15" s="151"/>
      <c r="T15" s="153"/>
      <c r="U15" s="140"/>
      <c r="V15" s="140"/>
      <c r="W15" s="140"/>
      <c r="X15" s="232"/>
      <c r="Y15" s="154"/>
      <c r="Z15" s="144"/>
      <c r="AA15" s="145"/>
    </row>
    <row r="16" spans="1:27" s="142" customFormat="1" ht="16.5" customHeight="1" outlineLevel="1">
      <c r="A16" s="146"/>
      <c r="B16" s="146" t="s">
        <v>124</v>
      </c>
      <c r="C16" s="147">
        <v>2.4</v>
      </c>
      <c r="D16" s="147">
        <v>2.8</v>
      </c>
      <c r="E16" s="148">
        <v>2.9</v>
      </c>
      <c r="F16" s="149">
        <v>3.2</v>
      </c>
      <c r="G16" s="149">
        <v>3.1</v>
      </c>
      <c r="H16" s="150">
        <v>2.5</v>
      </c>
      <c r="I16" s="149">
        <v>2.7</v>
      </c>
      <c r="J16" s="149">
        <v>2.2999999999999998</v>
      </c>
      <c r="K16" s="149">
        <v>2.1</v>
      </c>
      <c r="L16" s="149">
        <v>2.2999999999999998</v>
      </c>
      <c r="M16" s="148">
        <v>0.3</v>
      </c>
      <c r="N16" s="149">
        <v>-9</v>
      </c>
      <c r="O16" s="149">
        <v>-2.8</v>
      </c>
      <c r="P16" s="149">
        <v>-2.4</v>
      </c>
      <c r="Q16" s="148">
        <v>0.5</v>
      </c>
      <c r="R16" s="149">
        <v>12.2</v>
      </c>
      <c r="S16" s="149">
        <v>4.9000000000000004</v>
      </c>
      <c r="T16" s="150">
        <v>5.5</v>
      </c>
      <c r="U16" s="155">
        <v>3.5</v>
      </c>
      <c r="V16" s="151">
        <v>1.8</v>
      </c>
      <c r="W16" s="155">
        <v>1.9</v>
      </c>
      <c r="X16" s="153">
        <v>0.9</v>
      </c>
      <c r="Y16" s="154" t="s">
        <v>77</v>
      </c>
      <c r="Z16" s="144" t="s">
        <v>237</v>
      </c>
      <c r="AA16" s="145" t="s">
        <v>234</v>
      </c>
    </row>
    <row r="17" spans="1:27" s="142" customFormat="1" ht="16.5" customHeight="1" outlineLevel="1">
      <c r="A17" s="146"/>
      <c r="B17" s="146" t="s">
        <v>126</v>
      </c>
      <c r="C17" s="147">
        <v>6.7</v>
      </c>
      <c r="D17" s="147">
        <v>6.7</v>
      </c>
      <c r="E17" s="148">
        <v>6.8</v>
      </c>
      <c r="F17" s="149">
        <v>6.7</v>
      </c>
      <c r="G17" s="149">
        <v>6.5</v>
      </c>
      <c r="H17" s="150">
        <v>6.4</v>
      </c>
      <c r="I17" s="149">
        <v>6.4</v>
      </c>
      <c r="J17" s="149">
        <v>6.2</v>
      </c>
      <c r="K17" s="149">
        <v>6</v>
      </c>
      <c r="L17" s="149">
        <v>6</v>
      </c>
      <c r="M17" s="148">
        <v>-6.8</v>
      </c>
      <c r="N17" s="149">
        <v>3.2</v>
      </c>
      <c r="O17" s="149">
        <v>4.9000000000000004</v>
      </c>
      <c r="P17" s="149">
        <v>6.5</v>
      </c>
      <c r="Q17" s="148">
        <v>18.3</v>
      </c>
      <c r="R17" s="149">
        <v>7.9</v>
      </c>
      <c r="S17" s="149">
        <v>4.9000000000000004</v>
      </c>
      <c r="T17" s="150">
        <v>4</v>
      </c>
      <c r="U17" s="155">
        <v>4.8</v>
      </c>
      <c r="V17" s="151">
        <v>0.4</v>
      </c>
      <c r="W17" s="155">
        <v>3.9</v>
      </c>
      <c r="X17" s="153">
        <v>2.9</v>
      </c>
      <c r="Y17" s="154" t="s">
        <v>77</v>
      </c>
      <c r="Z17" s="144" t="s">
        <v>173</v>
      </c>
      <c r="AA17" s="145" t="s">
        <v>234</v>
      </c>
    </row>
    <row r="18" spans="1:27" s="142" customFormat="1" ht="16.5" customHeight="1" outlineLevel="1">
      <c r="A18" s="146"/>
      <c r="B18" s="146" t="s">
        <v>133</v>
      </c>
      <c r="C18" s="147">
        <v>2.8</v>
      </c>
      <c r="D18" s="147">
        <v>2.7</v>
      </c>
      <c r="E18" s="148">
        <v>1.8</v>
      </c>
      <c r="F18" s="149">
        <v>2.2000000000000002</v>
      </c>
      <c r="G18" s="149">
        <v>1.7</v>
      </c>
      <c r="H18" s="150">
        <v>1.2</v>
      </c>
      <c r="I18" s="149">
        <v>1.5</v>
      </c>
      <c r="J18" s="149">
        <v>1.3</v>
      </c>
      <c r="K18" s="149">
        <v>1.4</v>
      </c>
      <c r="L18" s="149">
        <v>1</v>
      </c>
      <c r="M18" s="148">
        <v>-3.3</v>
      </c>
      <c r="N18" s="149">
        <v>-14.6</v>
      </c>
      <c r="O18" s="149">
        <v>-4.0999999999999996</v>
      </c>
      <c r="P18" s="149">
        <v>-4.9000000000000004</v>
      </c>
      <c r="Q18" s="148">
        <v>-1.3</v>
      </c>
      <c r="R18" s="149">
        <v>14.4</v>
      </c>
      <c r="S18" s="149">
        <v>3.9</v>
      </c>
      <c r="T18" s="150">
        <v>4.5999999999999996</v>
      </c>
      <c r="U18" s="155">
        <v>5.4</v>
      </c>
      <c r="V18" s="151">
        <v>4.2</v>
      </c>
      <c r="W18" s="155">
        <v>2.2999999999999998</v>
      </c>
      <c r="X18" s="153">
        <v>1.8</v>
      </c>
      <c r="Y18" s="154" t="s">
        <v>77</v>
      </c>
      <c r="Z18" s="144" t="s">
        <v>171</v>
      </c>
      <c r="AA18" s="145" t="s">
        <v>234</v>
      </c>
    </row>
    <row r="19" spans="1:27" s="142" customFormat="1" ht="16.5" customHeight="1" outlineLevel="1">
      <c r="A19" s="158"/>
      <c r="B19" s="159" t="s">
        <v>125</v>
      </c>
      <c r="C19" s="147">
        <v>3.3</v>
      </c>
      <c r="D19" s="147">
        <v>3.2</v>
      </c>
      <c r="E19" s="160">
        <v>2.6</v>
      </c>
      <c r="F19" s="161">
        <v>2.9</v>
      </c>
      <c r="G19" s="161">
        <v>2.7</v>
      </c>
      <c r="H19" s="162">
        <v>2.2999999999999998</v>
      </c>
      <c r="I19" s="147">
        <v>2.4</v>
      </c>
      <c r="J19" s="147">
        <v>2.1</v>
      </c>
      <c r="K19" s="161">
        <v>1.9</v>
      </c>
      <c r="L19" s="161">
        <v>2.2000000000000002</v>
      </c>
      <c r="M19" s="163">
        <v>-2.2000000000000002</v>
      </c>
      <c r="N19" s="147">
        <v>-16.399999999999999</v>
      </c>
      <c r="O19" s="147">
        <v>-5.6</v>
      </c>
      <c r="P19" s="147">
        <v>-6.1</v>
      </c>
      <c r="Q19" s="163">
        <v>-5.4</v>
      </c>
      <c r="R19" s="147">
        <v>16.5</v>
      </c>
      <c r="S19" s="147">
        <v>4.4000000000000004</v>
      </c>
      <c r="T19" s="164">
        <v>5.9</v>
      </c>
      <c r="U19" s="155">
        <v>11.9</v>
      </c>
      <c r="V19" s="155">
        <v>7.1</v>
      </c>
      <c r="W19" s="155">
        <v>4.9000000000000004</v>
      </c>
      <c r="X19" s="153">
        <v>3.2</v>
      </c>
      <c r="Y19" s="154" t="s">
        <v>77</v>
      </c>
      <c r="Z19" s="144" t="s">
        <v>172</v>
      </c>
      <c r="AA19" s="145" t="s">
        <v>234</v>
      </c>
    </row>
    <row r="20" spans="1:27" s="142" customFormat="1" ht="16.5" customHeight="1" outlineLevel="1">
      <c r="A20" s="158"/>
      <c r="B20" s="159"/>
      <c r="C20" s="147"/>
      <c r="D20" s="147"/>
      <c r="E20" s="160"/>
      <c r="F20" s="161"/>
      <c r="G20" s="161"/>
      <c r="H20" s="162"/>
      <c r="I20" s="147"/>
      <c r="J20" s="147"/>
      <c r="K20" s="161"/>
      <c r="L20" s="161"/>
      <c r="M20" s="163"/>
      <c r="N20" s="147"/>
      <c r="O20" s="147"/>
      <c r="P20" s="147"/>
      <c r="Q20" s="163"/>
      <c r="R20" s="147"/>
      <c r="S20" s="147"/>
      <c r="T20" s="164"/>
      <c r="U20" s="155"/>
      <c r="V20" s="155"/>
      <c r="W20" s="155"/>
      <c r="X20" s="232"/>
      <c r="Y20" s="154"/>
      <c r="Z20" s="144"/>
      <c r="AA20" s="145"/>
    </row>
    <row r="21" spans="1:27" s="142" customFormat="1" ht="14.25" customHeight="1" outlineLevel="1">
      <c r="A21" s="158"/>
      <c r="B21" s="131" t="s">
        <v>283</v>
      </c>
      <c r="C21" s="147">
        <v>1.5</v>
      </c>
      <c r="D21" s="147">
        <v>1.4</v>
      </c>
      <c r="E21" s="160">
        <v>1.3</v>
      </c>
      <c r="F21" s="161">
        <v>1.7</v>
      </c>
      <c r="G21" s="161">
        <v>2.1</v>
      </c>
      <c r="H21" s="162">
        <v>1.9</v>
      </c>
      <c r="I21" s="147">
        <v>1.4</v>
      </c>
      <c r="J21" s="147">
        <v>1.4</v>
      </c>
      <c r="K21" s="149">
        <v>1</v>
      </c>
      <c r="L21" s="149">
        <v>1</v>
      </c>
      <c r="M21" s="163">
        <v>1.1000000000000001</v>
      </c>
      <c r="N21" s="147">
        <v>0.2</v>
      </c>
      <c r="O21" s="147">
        <v>0</v>
      </c>
      <c r="P21" s="147">
        <v>-0.3</v>
      </c>
      <c r="Q21" s="163">
        <v>1.1000000000000001</v>
      </c>
      <c r="R21" s="147">
        <v>1.8</v>
      </c>
      <c r="S21" s="147">
        <v>2.8</v>
      </c>
      <c r="T21" s="164">
        <v>4.5999999999999996</v>
      </c>
      <c r="U21" s="155">
        <v>7.8</v>
      </c>
      <c r="V21" s="155">
        <v>8.6</v>
      </c>
      <c r="W21" s="155">
        <v>9.9</v>
      </c>
      <c r="X21" s="232">
        <v>9.1999999999999993</v>
      </c>
      <c r="Y21" s="154"/>
      <c r="Z21" s="144"/>
      <c r="AA21" s="145"/>
    </row>
    <row r="22" spans="1:27" s="107" customFormat="1" ht="2.25" customHeight="1" outlineLevel="1">
      <c r="A22" s="165"/>
      <c r="B22" s="166"/>
      <c r="C22" s="167"/>
      <c r="D22" s="167"/>
      <c r="E22" s="168"/>
      <c r="F22" s="167"/>
      <c r="G22" s="167"/>
      <c r="H22" s="169"/>
      <c r="I22" s="167"/>
      <c r="J22" s="167"/>
      <c r="K22" s="167"/>
      <c r="L22" s="167"/>
      <c r="M22" s="168"/>
      <c r="N22" s="167"/>
      <c r="O22" s="167"/>
      <c r="P22" s="167"/>
      <c r="Q22" s="168"/>
      <c r="R22" s="167"/>
      <c r="S22" s="167"/>
      <c r="T22" s="169"/>
      <c r="U22" s="109"/>
      <c r="V22" s="109"/>
      <c r="W22" s="109"/>
      <c r="X22" s="253"/>
      <c r="Y22" s="170"/>
      <c r="Z22" s="171"/>
      <c r="AA22" s="172"/>
    </row>
    <row r="23" spans="1:27" s="178" customFormat="1" ht="22.5" customHeight="1" outlineLevel="1">
      <c r="A23" s="173" t="s">
        <v>78</v>
      </c>
      <c r="B23" s="173" t="s">
        <v>134</v>
      </c>
      <c r="C23" s="174"/>
      <c r="D23" s="174"/>
      <c r="E23" s="175"/>
      <c r="F23" s="174"/>
      <c r="G23" s="174"/>
      <c r="H23" s="176"/>
      <c r="I23" s="174"/>
      <c r="J23" s="174"/>
      <c r="K23" s="174"/>
      <c r="L23" s="174"/>
      <c r="M23" s="175"/>
      <c r="N23" s="174"/>
      <c r="O23" s="174"/>
      <c r="P23" s="174"/>
      <c r="Q23" s="175"/>
      <c r="R23" s="174"/>
      <c r="S23" s="174"/>
      <c r="T23" s="176"/>
      <c r="U23" s="177"/>
      <c r="V23" s="177"/>
      <c r="W23" s="177"/>
      <c r="X23" s="594"/>
      <c r="Y23" s="179"/>
      <c r="Z23" s="180"/>
      <c r="AA23" s="181"/>
    </row>
    <row r="24" spans="1:27" s="178" customFormat="1" ht="17.25" customHeight="1" outlineLevel="1">
      <c r="A24" s="182"/>
      <c r="B24" s="183" t="s">
        <v>144</v>
      </c>
      <c r="C24" s="174">
        <v>3.8</v>
      </c>
      <c r="D24" s="174">
        <v>3.6</v>
      </c>
      <c r="E24" s="175">
        <v>3.9</v>
      </c>
      <c r="F24" s="174">
        <v>3.3</v>
      </c>
      <c r="G24" s="174">
        <v>2.8</v>
      </c>
      <c r="H24" s="176">
        <v>2.1</v>
      </c>
      <c r="I24" s="174">
        <v>1.5</v>
      </c>
      <c r="J24" s="174">
        <v>1.1000000000000001</v>
      </c>
      <c r="K24" s="174">
        <v>0.4</v>
      </c>
      <c r="L24" s="174">
        <v>0.3</v>
      </c>
      <c r="M24" s="175">
        <v>-4.2</v>
      </c>
      <c r="N24" s="174">
        <v>-10.5</v>
      </c>
      <c r="O24" s="174">
        <v>-3.1</v>
      </c>
      <c r="P24" s="174">
        <v>0.1</v>
      </c>
      <c r="Q24" s="175">
        <v>6.9</v>
      </c>
      <c r="R24" s="174">
        <v>15</v>
      </c>
      <c r="S24" s="174">
        <v>6.2</v>
      </c>
      <c r="T24" s="176">
        <v>4.2</v>
      </c>
      <c r="U24" s="177">
        <v>4.9000000000000004</v>
      </c>
      <c r="V24" s="184">
        <v>2.7</v>
      </c>
      <c r="W24" s="177">
        <v>3.1</v>
      </c>
      <c r="X24" s="225">
        <v>0.7</v>
      </c>
      <c r="Y24" s="185" t="s">
        <v>77</v>
      </c>
      <c r="Z24" s="186" t="s">
        <v>236</v>
      </c>
      <c r="AA24" s="187" t="s">
        <v>234</v>
      </c>
    </row>
    <row r="25" spans="1:27" s="178" customFormat="1" ht="17.25" customHeight="1" outlineLevel="1">
      <c r="A25" s="182"/>
      <c r="B25" s="183" t="s">
        <v>44</v>
      </c>
      <c r="C25" s="174">
        <v>3.5</v>
      </c>
      <c r="D25" s="174">
        <v>3.9</v>
      </c>
      <c r="E25" s="175">
        <v>3.5</v>
      </c>
      <c r="F25" s="174">
        <v>2.8</v>
      </c>
      <c r="G25" s="174">
        <v>2.2999999999999998</v>
      </c>
      <c r="H25" s="176">
        <v>1</v>
      </c>
      <c r="I25" s="174">
        <v>0.7</v>
      </c>
      <c r="J25" s="174">
        <v>0.1</v>
      </c>
      <c r="K25" s="174">
        <v>-0.6</v>
      </c>
      <c r="L25" s="174">
        <v>-1.4</v>
      </c>
      <c r="M25" s="175">
        <v>-2.4</v>
      </c>
      <c r="N25" s="174">
        <v>-15.4</v>
      </c>
      <c r="O25" s="174">
        <v>-5.7</v>
      </c>
      <c r="P25" s="174">
        <v>-2.2000000000000002</v>
      </c>
      <c r="Q25" s="175">
        <v>0.3</v>
      </c>
      <c r="R25" s="174">
        <v>17.5</v>
      </c>
      <c r="S25" s="174">
        <v>5.6</v>
      </c>
      <c r="T25" s="176">
        <v>3.5</v>
      </c>
      <c r="U25" s="177">
        <v>3.1</v>
      </c>
      <c r="V25" s="177">
        <v>2.5</v>
      </c>
      <c r="W25" s="177">
        <v>2.4</v>
      </c>
      <c r="X25" s="225">
        <v>0</v>
      </c>
      <c r="Y25" s="185" t="s">
        <v>77</v>
      </c>
      <c r="Z25" s="186" t="s">
        <v>236</v>
      </c>
      <c r="AA25" s="187" t="s">
        <v>234</v>
      </c>
    </row>
    <row r="26" spans="1:27" s="178" customFormat="1" ht="17.25" customHeight="1" outlineLevel="1">
      <c r="A26" s="182"/>
      <c r="B26" s="183" t="s">
        <v>127</v>
      </c>
      <c r="C26" s="174">
        <v>4.2</v>
      </c>
      <c r="D26" s="174">
        <v>3.3</v>
      </c>
      <c r="E26" s="175">
        <v>4.4000000000000004</v>
      </c>
      <c r="F26" s="174">
        <v>3.8</v>
      </c>
      <c r="G26" s="174">
        <v>3.5</v>
      </c>
      <c r="H26" s="176">
        <v>3.1</v>
      </c>
      <c r="I26" s="174">
        <v>2.2000000000000002</v>
      </c>
      <c r="J26" s="174">
        <v>1.9</v>
      </c>
      <c r="K26" s="174">
        <v>1.2</v>
      </c>
      <c r="L26" s="174">
        <v>2</v>
      </c>
      <c r="M26" s="175">
        <v>-5.9</v>
      </c>
      <c r="N26" s="174">
        <v>-5.5</v>
      </c>
      <c r="O26" s="174">
        <v>-0.4</v>
      </c>
      <c r="P26" s="174">
        <v>2.2000000000000002</v>
      </c>
      <c r="Q26" s="175">
        <v>13.8</v>
      </c>
      <c r="R26" s="174">
        <v>12.7</v>
      </c>
      <c r="S26" s="174">
        <v>6.8</v>
      </c>
      <c r="T26" s="176">
        <v>5</v>
      </c>
      <c r="U26" s="177">
        <v>6.5</v>
      </c>
      <c r="V26" s="184">
        <v>3</v>
      </c>
      <c r="W26" s="177">
        <v>4.5</v>
      </c>
      <c r="X26" s="225">
        <v>1.9</v>
      </c>
      <c r="Y26" s="185" t="s">
        <v>77</v>
      </c>
      <c r="Z26" s="186" t="s">
        <v>236</v>
      </c>
      <c r="AA26" s="187" t="s">
        <v>234</v>
      </c>
    </row>
    <row r="27" spans="1:27" s="178" customFormat="1" ht="15.75" customHeight="1" outlineLevel="1">
      <c r="A27" s="182"/>
      <c r="B27" s="188"/>
      <c r="C27" s="189"/>
      <c r="D27" s="189"/>
      <c r="E27" s="190"/>
      <c r="F27" s="189"/>
      <c r="G27" s="189"/>
      <c r="H27" s="191"/>
      <c r="I27" s="189"/>
      <c r="J27" s="189"/>
      <c r="K27" s="189"/>
      <c r="L27" s="189"/>
      <c r="M27" s="190"/>
      <c r="N27" s="189"/>
      <c r="O27" s="189"/>
      <c r="P27" s="189"/>
      <c r="Q27" s="190"/>
      <c r="R27" s="189"/>
      <c r="S27" s="189"/>
      <c r="T27" s="191"/>
      <c r="U27" s="177"/>
      <c r="V27" s="177"/>
      <c r="W27" s="177"/>
      <c r="X27" s="595"/>
      <c r="Y27" s="185"/>
      <c r="Z27" s="186"/>
      <c r="AA27" s="192"/>
    </row>
    <row r="28" spans="1:27" s="107" customFormat="1" ht="3" customHeight="1" outlineLevel="1">
      <c r="A28" s="165"/>
      <c r="B28" s="166"/>
      <c r="C28" s="193"/>
      <c r="D28" s="193"/>
      <c r="E28" s="194"/>
      <c r="F28" s="193"/>
      <c r="G28" s="193"/>
      <c r="H28" s="195"/>
      <c r="I28" s="193"/>
      <c r="J28" s="193"/>
      <c r="K28" s="193"/>
      <c r="L28" s="193"/>
      <c r="M28" s="194"/>
      <c r="N28" s="193"/>
      <c r="O28" s="193"/>
      <c r="P28" s="193"/>
      <c r="Q28" s="194"/>
      <c r="R28" s="193"/>
      <c r="S28" s="193"/>
      <c r="T28" s="195"/>
      <c r="U28" s="109"/>
      <c r="V28" s="109"/>
      <c r="W28" s="109"/>
      <c r="X28" s="596"/>
      <c r="Y28" s="197"/>
      <c r="Z28" s="198"/>
      <c r="AA28" s="199"/>
    </row>
    <row r="29" spans="1:27" s="142" customFormat="1" ht="22.5" customHeight="1" outlineLevel="1">
      <c r="A29" s="131" t="s">
        <v>79</v>
      </c>
      <c r="B29" s="131" t="s">
        <v>139</v>
      </c>
      <c r="C29" s="200"/>
      <c r="D29" s="200"/>
      <c r="E29" s="201"/>
      <c r="F29" s="200"/>
      <c r="G29" s="200"/>
      <c r="H29" s="202"/>
      <c r="I29" s="200"/>
      <c r="J29" s="200"/>
      <c r="K29" s="200"/>
      <c r="L29" s="200"/>
      <c r="M29" s="201"/>
      <c r="N29" s="200"/>
      <c r="O29" s="200"/>
      <c r="P29" s="200"/>
      <c r="Q29" s="201"/>
      <c r="R29" s="200"/>
      <c r="S29" s="200"/>
      <c r="T29" s="202"/>
      <c r="U29" s="155"/>
      <c r="V29" s="155"/>
      <c r="W29" s="155"/>
      <c r="X29" s="331"/>
      <c r="Y29" s="203"/>
      <c r="Z29" s="204"/>
      <c r="AA29" s="205"/>
    </row>
    <row r="30" spans="1:27" s="142" customFormat="1" ht="14.25" customHeight="1" outlineLevel="1">
      <c r="A30" s="206"/>
      <c r="B30" s="146" t="s">
        <v>145</v>
      </c>
      <c r="C30" s="207">
        <v>5.3</v>
      </c>
      <c r="D30" s="207">
        <v>4.9000000000000004</v>
      </c>
      <c r="E30" s="208">
        <v>4.3</v>
      </c>
      <c r="F30" s="207">
        <v>3.8</v>
      </c>
      <c r="G30" s="207">
        <v>3.7</v>
      </c>
      <c r="H30" s="209">
        <v>1.6</v>
      </c>
      <c r="I30" s="207">
        <v>0.5</v>
      </c>
      <c r="J30" s="207">
        <v>-1</v>
      </c>
      <c r="K30" s="207">
        <v>-0.8</v>
      </c>
      <c r="L30" s="207">
        <v>-1</v>
      </c>
      <c r="M30" s="208">
        <v>-3.4</v>
      </c>
      <c r="N30" s="207">
        <v>-14.1</v>
      </c>
      <c r="O30" s="207">
        <v>-4.3</v>
      </c>
      <c r="P30" s="207">
        <v>0.2</v>
      </c>
      <c r="Q30" s="208">
        <v>6.7</v>
      </c>
      <c r="R30" s="207">
        <v>21.5</v>
      </c>
      <c r="S30" s="207">
        <v>7.7</v>
      </c>
      <c r="T30" s="209">
        <v>6.5</v>
      </c>
      <c r="U30" s="155">
        <v>4.8</v>
      </c>
      <c r="V30" s="210">
        <v>4</v>
      </c>
      <c r="W30" s="155">
        <v>5.3</v>
      </c>
      <c r="X30" s="245">
        <v>-0.3</v>
      </c>
      <c r="Y30" s="154" t="s">
        <v>77</v>
      </c>
      <c r="Z30" s="204" t="s">
        <v>255</v>
      </c>
      <c r="AA30" s="145" t="s">
        <v>234</v>
      </c>
    </row>
    <row r="31" spans="1:27" s="142" customFormat="1" ht="14.25" customHeight="1" outlineLevel="1">
      <c r="A31" s="206"/>
      <c r="B31" s="146" t="s">
        <v>146</v>
      </c>
      <c r="C31" s="207">
        <v>5.5</v>
      </c>
      <c r="D31" s="207">
        <v>5.5</v>
      </c>
      <c r="E31" s="208">
        <v>5</v>
      </c>
      <c r="F31" s="207">
        <v>4.0999999999999996</v>
      </c>
      <c r="G31" s="207">
        <v>4.0999999999999996</v>
      </c>
      <c r="H31" s="209">
        <v>1.5</v>
      </c>
      <c r="I31" s="207">
        <v>0.3</v>
      </c>
      <c r="J31" s="207">
        <v>-0.5</v>
      </c>
      <c r="K31" s="207">
        <v>-0.9</v>
      </c>
      <c r="L31" s="207">
        <v>-1.5</v>
      </c>
      <c r="M31" s="208">
        <v>-3.3</v>
      </c>
      <c r="N31" s="207">
        <v>-13.4</v>
      </c>
      <c r="O31" s="207">
        <v>-5.0999999999999996</v>
      </c>
      <c r="P31" s="207">
        <v>0.3</v>
      </c>
      <c r="Q31" s="208">
        <v>6.6</v>
      </c>
      <c r="R31" s="207">
        <v>21.3</v>
      </c>
      <c r="S31" s="207">
        <v>9.1</v>
      </c>
      <c r="T31" s="209">
        <v>7.2</v>
      </c>
      <c r="U31" s="155">
        <v>6.2</v>
      </c>
      <c r="V31" s="210">
        <v>4.5999999999999996</v>
      </c>
      <c r="W31" s="155">
        <v>5.3</v>
      </c>
      <c r="X31" s="245">
        <v>-0.1</v>
      </c>
      <c r="Y31" s="154" t="s">
        <v>77</v>
      </c>
      <c r="Z31" s="204" t="s">
        <v>255</v>
      </c>
      <c r="AA31" s="145" t="s">
        <v>234</v>
      </c>
    </row>
    <row r="32" spans="1:27" s="142" customFormat="1" ht="14.25" customHeight="1" outlineLevel="1">
      <c r="A32" s="211"/>
      <c r="B32" s="146" t="s">
        <v>147</v>
      </c>
      <c r="C32" s="207">
        <v>5.0999999999999996</v>
      </c>
      <c r="D32" s="207">
        <v>4.3</v>
      </c>
      <c r="E32" s="208">
        <v>3.6</v>
      </c>
      <c r="F32" s="207">
        <v>3.5</v>
      </c>
      <c r="G32" s="207">
        <v>3.3</v>
      </c>
      <c r="H32" s="209">
        <v>1.6</v>
      </c>
      <c r="I32" s="207">
        <v>0.6</v>
      </c>
      <c r="J32" s="207">
        <v>-0.7</v>
      </c>
      <c r="K32" s="207">
        <v>-1</v>
      </c>
      <c r="L32" s="207">
        <v>-0.5</v>
      </c>
      <c r="M32" s="208">
        <v>-3.4</v>
      </c>
      <c r="N32" s="207">
        <v>-14.9</v>
      </c>
      <c r="O32" s="207">
        <v>-3.4</v>
      </c>
      <c r="P32" s="207">
        <v>0.2</v>
      </c>
      <c r="Q32" s="208">
        <v>6.7</v>
      </c>
      <c r="R32" s="207">
        <v>21.6</v>
      </c>
      <c r="S32" s="207">
        <v>6.2</v>
      </c>
      <c r="T32" s="209">
        <v>5.8</v>
      </c>
      <c r="U32" s="155">
        <v>3.5</v>
      </c>
      <c r="V32" s="155">
        <v>3.4</v>
      </c>
      <c r="W32" s="155">
        <v>5.2</v>
      </c>
      <c r="X32" s="245">
        <v>-0.4</v>
      </c>
      <c r="Y32" s="154" t="s">
        <v>77</v>
      </c>
      <c r="Z32" s="204" t="s">
        <v>255</v>
      </c>
      <c r="AA32" s="145" t="s">
        <v>234</v>
      </c>
    </row>
    <row r="33" spans="1:27" s="142" customFormat="1" ht="14.25" customHeight="1" outlineLevel="1">
      <c r="A33" s="211"/>
      <c r="B33" s="146"/>
      <c r="C33" s="207"/>
      <c r="D33" s="207"/>
      <c r="E33" s="208"/>
      <c r="F33" s="207"/>
      <c r="G33" s="207"/>
      <c r="H33" s="209"/>
      <c r="I33" s="207"/>
      <c r="J33" s="207"/>
      <c r="K33" s="207"/>
      <c r="L33" s="207"/>
      <c r="M33" s="208"/>
      <c r="N33" s="207"/>
      <c r="O33" s="207"/>
      <c r="P33" s="207"/>
      <c r="Q33" s="208"/>
      <c r="R33" s="207"/>
      <c r="S33" s="207"/>
      <c r="T33" s="209"/>
      <c r="U33" s="155"/>
      <c r="V33" s="155"/>
      <c r="W33" s="155"/>
      <c r="X33" s="232"/>
      <c r="Y33" s="154"/>
      <c r="Z33" s="204"/>
      <c r="AA33" s="145"/>
    </row>
    <row r="34" spans="1:27" s="107" customFormat="1" ht="2.25" customHeight="1" outlineLevel="1">
      <c r="A34" s="165"/>
      <c r="B34" s="212"/>
      <c r="C34" s="167"/>
      <c r="D34" s="167"/>
      <c r="E34" s="168"/>
      <c r="F34" s="167"/>
      <c r="G34" s="167"/>
      <c r="H34" s="169"/>
      <c r="I34" s="167"/>
      <c r="J34" s="167"/>
      <c r="K34" s="167"/>
      <c r="L34" s="167"/>
      <c r="M34" s="168"/>
      <c r="N34" s="167"/>
      <c r="O34" s="167"/>
      <c r="P34" s="167"/>
      <c r="Q34" s="168"/>
      <c r="R34" s="167"/>
      <c r="S34" s="167"/>
      <c r="T34" s="169"/>
      <c r="U34" s="109"/>
      <c r="V34" s="109"/>
      <c r="W34" s="109"/>
      <c r="X34" s="253"/>
      <c r="Y34" s="170"/>
      <c r="Z34" s="171"/>
      <c r="AA34" s="172"/>
    </row>
    <row r="35" spans="1:27" s="178" customFormat="1" ht="18.75" customHeight="1" outlineLevel="1">
      <c r="A35" s="173" t="s">
        <v>367</v>
      </c>
      <c r="B35" s="173" t="s">
        <v>140</v>
      </c>
      <c r="C35" s="174"/>
      <c r="D35" s="174"/>
      <c r="E35" s="175"/>
      <c r="F35" s="174"/>
      <c r="G35" s="174"/>
      <c r="H35" s="176"/>
      <c r="I35" s="174"/>
      <c r="J35" s="174"/>
      <c r="K35" s="174"/>
      <c r="L35" s="174"/>
      <c r="M35" s="175"/>
      <c r="N35" s="177"/>
      <c r="O35" s="177"/>
      <c r="P35" s="177"/>
      <c r="Q35" s="213"/>
      <c r="R35" s="177"/>
      <c r="S35" s="177"/>
      <c r="T35" s="214"/>
      <c r="U35" s="177"/>
      <c r="V35" s="177"/>
      <c r="W35" s="177"/>
      <c r="X35" s="594"/>
      <c r="Y35" s="179"/>
      <c r="Z35" s="180"/>
      <c r="AA35" s="181"/>
    </row>
    <row r="36" spans="1:27" s="178" customFormat="1" ht="24.75" customHeight="1" outlineLevel="1">
      <c r="A36" s="182"/>
      <c r="B36" s="215" t="s">
        <v>280</v>
      </c>
      <c r="C36" s="216">
        <v>65.400000000000006</v>
      </c>
      <c r="D36" s="216">
        <v>75.2</v>
      </c>
      <c r="E36" s="217">
        <v>82.1</v>
      </c>
      <c r="F36" s="216">
        <v>89.5</v>
      </c>
      <c r="G36" s="216">
        <v>92.6</v>
      </c>
      <c r="H36" s="218">
        <v>83.8</v>
      </c>
      <c r="I36" s="216">
        <v>77</v>
      </c>
      <c r="J36" s="219">
        <v>79.7</v>
      </c>
      <c r="K36" s="216">
        <v>72.900000000000006</v>
      </c>
      <c r="L36" s="216">
        <v>74.2</v>
      </c>
      <c r="M36" s="217">
        <v>60.5</v>
      </c>
      <c r="N36" s="219">
        <v>38.799999999999997</v>
      </c>
      <c r="O36" s="219">
        <v>52</v>
      </c>
      <c r="P36" s="219">
        <v>56.3</v>
      </c>
      <c r="Q36" s="220">
        <v>76.099999999999994</v>
      </c>
      <c r="R36" s="219">
        <v>85.9</v>
      </c>
      <c r="S36" s="219">
        <v>99.73</v>
      </c>
      <c r="T36" s="221">
        <v>116.17</v>
      </c>
      <c r="U36" s="184">
        <v>139</v>
      </c>
      <c r="V36" s="177">
        <v>163.4</v>
      </c>
      <c r="W36" s="184">
        <v>167.6</v>
      </c>
      <c r="X36" s="594">
        <v>138.80000000000001</v>
      </c>
      <c r="Y36" s="185" t="s">
        <v>77</v>
      </c>
      <c r="Z36" s="222" t="s">
        <v>84</v>
      </c>
      <c r="AA36" s="187"/>
    </row>
    <row r="37" spans="1:27" s="178" customFormat="1" ht="18" outlineLevel="1">
      <c r="A37" s="182"/>
      <c r="B37" s="215" t="s">
        <v>302</v>
      </c>
      <c r="C37" s="216">
        <v>13.9</v>
      </c>
      <c r="D37" s="216">
        <v>17</v>
      </c>
      <c r="E37" s="217">
        <v>20.9</v>
      </c>
      <c r="F37" s="216">
        <v>40.299999999999997</v>
      </c>
      <c r="G37" s="216">
        <v>41.5</v>
      </c>
      <c r="H37" s="218">
        <v>11.5</v>
      </c>
      <c r="I37" s="216">
        <v>-6.2</v>
      </c>
      <c r="J37" s="219">
        <v>-11</v>
      </c>
      <c r="K37" s="216">
        <v>-21.2</v>
      </c>
      <c r="L37" s="216">
        <v>-11.5</v>
      </c>
      <c r="M37" s="217">
        <v>-21.5</v>
      </c>
      <c r="N37" s="219">
        <v>-51.3</v>
      </c>
      <c r="O37" s="219">
        <v>-28.7</v>
      </c>
      <c r="P37" s="219">
        <v>-24.1</v>
      </c>
      <c r="Q37" s="220">
        <v>25.8</v>
      </c>
      <c r="R37" s="219">
        <v>121.1</v>
      </c>
      <c r="S37" s="219">
        <v>91.9</v>
      </c>
      <c r="T37" s="221">
        <v>106.3</v>
      </c>
      <c r="U37" s="184">
        <v>82</v>
      </c>
      <c r="V37" s="184">
        <v>90.3</v>
      </c>
      <c r="W37" s="184">
        <v>68.099999999999994</v>
      </c>
      <c r="X37" s="594">
        <v>19.5</v>
      </c>
      <c r="Y37" s="185" t="s">
        <v>77</v>
      </c>
      <c r="Z37" s="222" t="s">
        <v>84</v>
      </c>
      <c r="AA37" s="187"/>
    </row>
    <row r="38" spans="1:27" s="178" customFormat="1" ht="18" outlineLevel="1">
      <c r="A38" s="182"/>
      <c r="B38" s="215" t="s">
        <v>295</v>
      </c>
      <c r="C38" s="216">
        <v>2.5</v>
      </c>
      <c r="D38" s="216">
        <v>14.9</v>
      </c>
      <c r="E38" s="217">
        <v>9.1999999999999993</v>
      </c>
      <c r="F38" s="216">
        <v>9</v>
      </c>
      <c r="G38" s="216">
        <v>3.4</v>
      </c>
      <c r="H38" s="218">
        <v>-9.5</v>
      </c>
      <c r="I38" s="216">
        <v>-8.1</v>
      </c>
      <c r="J38" s="219">
        <v>3.4</v>
      </c>
      <c r="K38" s="216">
        <v>-8.4</v>
      </c>
      <c r="L38" s="216">
        <v>1.7</v>
      </c>
      <c r="M38" s="217">
        <v>-18.399999999999999</v>
      </c>
      <c r="N38" s="219">
        <v>-35.799999999999997</v>
      </c>
      <c r="O38" s="219">
        <v>33.9</v>
      </c>
      <c r="P38" s="219">
        <v>8.3000000000000007</v>
      </c>
      <c r="Q38" s="220">
        <v>35.200000000000003</v>
      </c>
      <c r="R38" s="219">
        <v>12.8</v>
      </c>
      <c r="S38" s="219">
        <v>16.100000000000001</v>
      </c>
      <c r="T38" s="221">
        <v>16.5</v>
      </c>
      <c r="U38" s="184">
        <v>19.3</v>
      </c>
      <c r="V38" s="184">
        <v>17.899999999999999</v>
      </c>
      <c r="W38" s="184">
        <v>2.6</v>
      </c>
      <c r="X38" s="594">
        <v>-17.2</v>
      </c>
      <c r="Y38" s="185" t="s">
        <v>77</v>
      </c>
      <c r="Z38" s="222" t="s">
        <v>84</v>
      </c>
      <c r="AA38" s="187"/>
    </row>
    <row r="39" spans="1:27" s="178" customFormat="1" ht="18.75" customHeight="1" outlineLevel="1">
      <c r="A39" s="182"/>
      <c r="B39" s="215" t="s">
        <v>325</v>
      </c>
      <c r="C39" s="216">
        <v>83.8</v>
      </c>
      <c r="D39" s="216">
        <v>84.5</v>
      </c>
      <c r="E39" s="217">
        <v>87.7</v>
      </c>
      <c r="F39" s="216">
        <v>89.1</v>
      </c>
      <c r="G39" s="216">
        <v>82.7</v>
      </c>
      <c r="H39" s="218">
        <v>81.400000000000006</v>
      </c>
      <c r="I39" s="216">
        <v>82.1</v>
      </c>
      <c r="J39" s="219">
        <v>82.1</v>
      </c>
      <c r="K39" s="216">
        <v>80.5</v>
      </c>
      <c r="L39" s="216">
        <v>82</v>
      </c>
      <c r="M39" s="217">
        <v>81.3</v>
      </c>
      <c r="N39" s="219">
        <v>77.5</v>
      </c>
      <c r="O39" s="219">
        <v>84.9</v>
      </c>
      <c r="P39" s="219">
        <v>92.8</v>
      </c>
      <c r="Q39" s="220">
        <v>103.8</v>
      </c>
      <c r="R39" s="219">
        <v>112.7</v>
      </c>
      <c r="S39" s="219">
        <v>112.5</v>
      </c>
      <c r="T39" s="221">
        <v>116</v>
      </c>
      <c r="U39" s="177">
        <v>130.5</v>
      </c>
      <c r="V39" s="184">
        <v>133.80000000000001</v>
      </c>
      <c r="W39" s="184">
        <v>116.1</v>
      </c>
      <c r="X39" s="594">
        <v>114.3</v>
      </c>
      <c r="Y39" s="185" t="s">
        <v>77</v>
      </c>
      <c r="Z39" s="222" t="s">
        <v>84</v>
      </c>
      <c r="AA39" s="187"/>
    </row>
    <row r="40" spans="1:27" s="178" customFormat="1" ht="18" outlineLevel="1">
      <c r="A40" s="182"/>
      <c r="B40" s="215" t="s">
        <v>303</v>
      </c>
      <c r="C40" s="216">
        <v>3.9</v>
      </c>
      <c r="D40" s="216">
        <v>3.7</v>
      </c>
      <c r="E40" s="217">
        <v>3.8</v>
      </c>
      <c r="F40" s="216">
        <v>8.5</v>
      </c>
      <c r="G40" s="216">
        <v>-1.3</v>
      </c>
      <c r="H40" s="218">
        <v>-3.7</v>
      </c>
      <c r="I40" s="216">
        <v>-6.4</v>
      </c>
      <c r="J40" s="219">
        <v>-7.8</v>
      </c>
      <c r="K40" s="216">
        <v>-2.6</v>
      </c>
      <c r="L40" s="216">
        <v>0.7</v>
      </c>
      <c r="M40" s="217">
        <v>-1</v>
      </c>
      <c r="N40" s="219">
        <v>-5.7</v>
      </c>
      <c r="O40" s="219">
        <v>5.4</v>
      </c>
      <c r="P40" s="219">
        <v>13.2</v>
      </c>
      <c r="Q40" s="220">
        <v>27.8</v>
      </c>
      <c r="R40" s="219">
        <v>45.5</v>
      </c>
      <c r="S40" s="219">
        <v>32.6</v>
      </c>
      <c r="T40" s="221">
        <v>24.9</v>
      </c>
      <c r="U40" s="184">
        <v>25.7</v>
      </c>
      <c r="V40" s="184">
        <v>18.7</v>
      </c>
      <c r="W40" s="184">
        <v>3.2</v>
      </c>
      <c r="X40" s="594">
        <v>-1.5</v>
      </c>
      <c r="Y40" s="185" t="s">
        <v>77</v>
      </c>
      <c r="Z40" s="180"/>
      <c r="AA40" s="187"/>
    </row>
    <row r="41" spans="1:27" s="178" customFormat="1" ht="18" outlineLevel="1">
      <c r="A41" s="182"/>
      <c r="B41" s="215" t="s">
        <v>296</v>
      </c>
      <c r="C41" s="216">
        <v>2</v>
      </c>
      <c r="D41" s="216">
        <v>0.8</v>
      </c>
      <c r="E41" s="217">
        <v>3.8</v>
      </c>
      <c r="F41" s="216">
        <v>1.5</v>
      </c>
      <c r="G41" s="216">
        <v>-7.2</v>
      </c>
      <c r="H41" s="218">
        <v>-1.5</v>
      </c>
      <c r="I41" s="216">
        <v>0.8</v>
      </c>
      <c r="J41" s="219">
        <v>0.1</v>
      </c>
      <c r="K41" s="216">
        <v>-2</v>
      </c>
      <c r="L41" s="216">
        <v>1.9</v>
      </c>
      <c r="M41" s="217">
        <v>-0.9</v>
      </c>
      <c r="N41" s="219">
        <v>-4.7</v>
      </c>
      <c r="O41" s="219">
        <v>9.5</v>
      </c>
      <c r="P41" s="219">
        <v>9.4</v>
      </c>
      <c r="Q41" s="220">
        <v>11.8</v>
      </c>
      <c r="R41" s="219">
        <v>8.6</v>
      </c>
      <c r="S41" s="219">
        <v>-0.2</v>
      </c>
      <c r="T41" s="221">
        <v>3.1</v>
      </c>
      <c r="U41" s="184">
        <v>12.5</v>
      </c>
      <c r="V41" s="184">
        <v>2.5</v>
      </c>
      <c r="W41" s="184">
        <v>-13.2</v>
      </c>
      <c r="X41" s="594">
        <v>-1.6</v>
      </c>
      <c r="Y41" s="185" t="s">
        <v>77</v>
      </c>
      <c r="Z41" s="180"/>
      <c r="AA41" s="187"/>
    </row>
    <row r="42" spans="1:27" s="178" customFormat="1" ht="6.75" customHeight="1" outlineLevel="1">
      <c r="A42" s="182"/>
      <c r="B42" s="215"/>
      <c r="C42" s="216"/>
      <c r="D42" s="216"/>
      <c r="E42" s="217"/>
      <c r="F42" s="216"/>
      <c r="G42" s="216"/>
      <c r="H42" s="218"/>
      <c r="I42" s="216"/>
      <c r="J42" s="219"/>
      <c r="K42" s="216"/>
      <c r="L42" s="216"/>
      <c r="M42" s="217"/>
      <c r="N42" s="219"/>
      <c r="O42" s="219"/>
      <c r="P42" s="219"/>
      <c r="Q42" s="220"/>
      <c r="R42" s="219"/>
      <c r="S42" s="219"/>
      <c r="T42" s="221"/>
      <c r="U42" s="184"/>
      <c r="V42" s="184"/>
      <c r="W42" s="184"/>
      <c r="X42" s="594"/>
      <c r="Y42" s="185"/>
      <c r="Z42" s="180"/>
      <c r="AA42" s="187"/>
    </row>
    <row r="43" spans="1:27" s="142" customFormat="1" ht="18.75" customHeight="1" outlineLevel="1">
      <c r="A43" s="131" t="s">
        <v>368</v>
      </c>
      <c r="B43" s="131" t="s">
        <v>136</v>
      </c>
      <c r="C43" s="149"/>
      <c r="D43" s="149"/>
      <c r="E43" s="148"/>
      <c r="F43" s="149"/>
      <c r="G43" s="149"/>
      <c r="H43" s="150"/>
      <c r="I43" s="149"/>
      <c r="J43" s="149"/>
      <c r="K43" s="149"/>
      <c r="L43" s="149"/>
      <c r="M43" s="148"/>
      <c r="N43" s="149"/>
      <c r="O43" s="149"/>
      <c r="P43" s="149"/>
      <c r="Q43" s="148"/>
      <c r="R43" s="149"/>
      <c r="S43" s="149"/>
      <c r="T43" s="150"/>
      <c r="U43" s="155"/>
      <c r="V43" s="155"/>
      <c r="W43" s="155"/>
      <c r="X43" s="153"/>
      <c r="Y43" s="234"/>
      <c r="Z43" s="235"/>
      <c r="AA43" s="236"/>
    </row>
    <row r="44" spans="1:27" s="142" customFormat="1" ht="18" outlineLevel="1">
      <c r="A44" s="206"/>
      <c r="B44" s="237" t="s">
        <v>154</v>
      </c>
      <c r="C44" s="255">
        <v>2.2000000000000002</v>
      </c>
      <c r="D44" s="255">
        <v>2.4</v>
      </c>
      <c r="E44" s="256">
        <v>2.8</v>
      </c>
      <c r="F44" s="255">
        <v>2.9</v>
      </c>
      <c r="G44" s="255">
        <v>2.9</v>
      </c>
      <c r="H44" s="257">
        <v>3</v>
      </c>
      <c r="I44" s="255">
        <v>2.7</v>
      </c>
      <c r="J44" s="149">
        <v>2.2999999999999998</v>
      </c>
      <c r="K44" s="255">
        <v>1.8</v>
      </c>
      <c r="L44" s="255">
        <v>1.8</v>
      </c>
      <c r="M44" s="256">
        <v>1.4</v>
      </c>
      <c r="N44" s="149">
        <v>0.7</v>
      </c>
      <c r="O44" s="149">
        <v>0.7</v>
      </c>
      <c r="P44" s="149">
        <v>0.9</v>
      </c>
      <c r="Q44" s="148">
        <v>1.3</v>
      </c>
      <c r="R44" s="149">
        <v>1.6</v>
      </c>
      <c r="S44" s="149">
        <v>1.3</v>
      </c>
      <c r="T44" s="150">
        <v>1.5</v>
      </c>
      <c r="U44" s="151">
        <v>2</v>
      </c>
      <c r="V44" s="155">
        <v>2.9</v>
      </c>
      <c r="W44" s="155">
        <v>3.1</v>
      </c>
      <c r="X44" s="232">
        <v>3.8</v>
      </c>
      <c r="Y44" s="155" t="s">
        <v>77</v>
      </c>
      <c r="Z44" s="241" t="s">
        <v>175</v>
      </c>
      <c r="AA44" s="242" t="s">
        <v>116</v>
      </c>
    </row>
    <row r="45" spans="1:27" s="142" customFormat="1" ht="18" outlineLevel="1">
      <c r="A45" s="206"/>
      <c r="B45" s="237" t="s">
        <v>155</v>
      </c>
      <c r="C45" s="255">
        <v>1.1000000000000001</v>
      </c>
      <c r="D45" s="255">
        <v>1</v>
      </c>
      <c r="E45" s="256">
        <v>1.2</v>
      </c>
      <c r="F45" s="255">
        <v>1.2</v>
      </c>
      <c r="G45" s="255">
        <v>1.3</v>
      </c>
      <c r="H45" s="257">
        <v>1.4</v>
      </c>
      <c r="I45" s="255">
        <v>1.1000000000000001</v>
      </c>
      <c r="J45" s="149">
        <v>0.8</v>
      </c>
      <c r="K45" s="255">
        <v>0.2</v>
      </c>
      <c r="L45" s="255">
        <v>0.3</v>
      </c>
      <c r="M45" s="256">
        <v>0.3</v>
      </c>
      <c r="N45" s="149">
        <v>0.5</v>
      </c>
      <c r="O45" s="149">
        <v>0.2</v>
      </c>
      <c r="P45" s="149">
        <v>-0.1</v>
      </c>
      <c r="Q45" s="148">
        <v>0.1</v>
      </c>
      <c r="R45" s="149">
        <v>0.3</v>
      </c>
      <c r="S45" s="149">
        <v>0.1</v>
      </c>
      <c r="T45" s="150">
        <v>0.3</v>
      </c>
      <c r="U45" s="161">
        <v>0.7</v>
      </c>
      <c r="V45" s="149">
        <v>1.9</v>
      </c>
      <c r="W45" s="155">
        <v>2.2000000000000002</v>
      </c>
      <c r="X45" s="153">
        <v>3</v>
      </c>
      <c r="Y45" s="155" t="s">
        <v>77</v>
      </c>
      <c r="Z45" s="235" t="s">
        <v>304</v>
      </c>
      <c r="AA45" s="242" t="s">
        <v>116</v>
      </c>
    </row>
    <row r="46" spans="1:27" s="142" customFormat="1" ht="18" outlineLevel="1">
      <c r="A46" s="206"/>
      <c r="B46" s="237"/>
      <c r="C46" s="255"/>
      <c r="D46" s="255"/>
      <c r="E46" s="256"/>
      <c r="F46" s="255"/>
      <c r="G46" s="255"/>
      <c r="H46" s="257"/>
      <c r="I46" s="255"/>
      <c r="J46" s="149"/>
      <c r="K46" s="255"/>
      <c r="L46" s="255"/>
      <c r="M46" s="256"/>
      <c r="N46" s="149"/>
      <c r="O46" s="149"/>
      <c r="P46" s="149"/>
      <c r="Q46" s="148"/>
      <c r="R46" s="149"/>
      <c r="S46" s="149"/>
      <c r="T46" s="150"/>
      <c r="U46" s="161"/>
      <c r="V46" s="149"/>
      <c r="W46" s="155"/>
      <c r="X46" s="153"/>
      <c r="Y46" s="155"/>
      <c r="Z46" s="235"/>
      <c r="AA46" s="242"/>
    </row>
    <row r="47" spans="1:27" s="178" customFormat="1" ht="18" outlineLevel="1">
      <c r="A47" s="182"/>
      <c r="B47" s="215"/>
      <c r="C47" s="223"/>
      <c r="D47" s="223"/>
      <c r="E47" s="224"/>
      <c r="F47" s="223"/>
      <c r="G47" s="223"/>
      <c r="H47" s="225"/>
      <c r="I47" s="223"/>
      <c r="J47" s="174"/>
      <c r="K47" s="223"/>
      <c r="L47" s="223"/>
      <c r="M47" s="224"/>
      <c r="N47" s="174"/>
      <c r="O47" s="174"/>
      <c r="P47" s="174"/>
      <c r="Q47" s="175"/>
      <c r="R47" s="174"/>
      <c r="S47" s="174"/>
      <c r="T47" s="176"/>
      <c r="U47" s="262"/>
      <c r="V47" s="174"/>
      <c r="W47" s="177"/>
      <c r="X47" s="594"/>
      <c r="Y47" s="177"/>
      <c r="Z47" s="180"/>
      <c r="AA47" s="226"/>
    </row>
    <row r="48" spans="1:27" s="178" customFormat="1" ht="18.75" customHeight="1" outlineLevel="1">
      <c r="A48" s="173" t="s">
        <v>138</v>
      </c>
      <c r="B48" s="173" t="s">
        <v>137</v>
      </c>
      <c r="C48" s="174"/>
      <c r="D48" s="174"/>
      <c r="E48" s="175"/>
      <c r="F48" s="174"/>
      <c r="G48" s="174"/>
      <c r="H48" s="176"/>
      <c r="I48" s="174"/>
      <c r="J48" s="174"/>
      <c r="K48" s="174"/>
      <c r="L48" s="174"/>
      <c r="M48" s="175"/>
      <c r="N48" s="174"/>
      <c r="O48" s="174"/>
      <c r="P48" s="174"/>
      <c r="Q48" s="175"/>
      <c r="R48" s="174"/>
      <c r="S48" s="174"/>
      <c r="T48" s="176"/>
      <c r="U48" s="177"/>
      <c r="V48" s="177"/>
      <c r="W48" s="177"/>
      <c r="X48" s="594"/>
      <c r="Y48" s="179"/>
      <c r="Z48" s="180"/>
      <c r="AA48" s="181"/>
    </row>
    <row r="49" spans="1:27" s="178" customFormat="1" ht="16.5" customHeight="1" outlineLevel="1">
      <c r="A49" s="182"/>
      <c r="B49" s="215" t="s">
        <v>156</v>
      </c>
      <c r="C49" s="223">
        <v>4.9000000000000004</v>
      </c>
      <c r="D49" s="223">
        <v>10.3</v>
      </c>
      <c r="E49" s="224">
        <v>-2.5</v>
      </c>
      <c r="F49" s="223">
        <v>0.7</v>
      </c>
      <c r="G49" s="223">
        <v>9</v>
      </c>
      <c r="H49" s="225">
        <v>-11.8</v>
      </c>
      <c r="I49" s="223">
        <v>11.2</v>
      </c>
      <c r="J49" s="262">
        <v>2.6</v>
      </c>
      <c r="K49" s="223">
        <v>1.2</v>
      </c>
      <c r="L49" s="223">
        <v>6</v>
      </c>
      <c r="M49" s="224">
        <v>-23.2</v>
      </c>
      <c r="N49" s="262">
        <v>17.8</v>
      </c>
      <c r="O49" s="262">
        <v>7.6</v>
      </c>
      <c r="P49" s="262">
        <v>10.199999999999999</v>
      </c>
      <c r="Q49" s="263">
        <v>7.8</v>
      </c>
      <c r="R49" s="262">
        <v>4.5999999999999996</v>
      </c>
      <c r="S49" s="262">
        <v>-1.9</v>
      </c>
      <c r="T49" s="264">
        <v>7.4</v>
      </c>
      <c r="U49" s="177">
        <v>-4.5999999999999996</v>
      </c>
      <c r="V49" s="177">
        <v>-11.2</v>
      </c>
      <c r="W49" s="177">
        <v>-6.6</v>
      </c>
      <c r="X49" s="214">
        <v>15.4</v>
      </c>
      <c r="Y49" s="177" t="s">
        <v>177</v>
      </c>
      <c r="Z49" s="222" t="s">
        <v>176</v>
      </c>
      <c r="AA49" s="226" t="s">
        <v>116</v>
      </c>
    </row>
    <row r="50" spans="1:27" s="178" customFormat="1" ht="16.5" customHeight="1" outlineLevel="1">
      <c r="A50" s="182"/>
      <c r="B50" s="215" t="s">
        <v>157</v>
      </c>
      <c r="C50" s="223">
        <v>4.4000000000000004</v>
      </c>
      <c r="D50" s="223">
        <v>-2.5</v>
      </c>
      <c r="E50" s="224">
        <v>-4.0999999999999996</v>
      </c>
      <c r="F50" s="223">
        <v>1</v>
      </c>
      <c r="G50" s="223">
        <v>0.1</v>
      </c>
      <c r="H50" s="225">
        <v>-11.7</v>
      </c>
      <c r="I50" s="223">
        <v>11.7</v>
      </c>
      <c r="J50" s="174">
        <v>3.6</v>
      </c>
      <c r="K50" s="223">
        <v>2.8</v>
      </c>
      <c r="L50" s="223">
        <v>4.9000000000000004</v>
      </c>
      <c r="M50" s="224">
        <v>-25.6</v>
      </c>
      <c r="N50" s="174">
        <v>16</v>
      </c>
      <c r="O50" s="174">
        <v>-1.3</v>
      </c>
      <c r="P50" s="174">
        <v>11.8</v>
      </c>
      <c r="Q50" s="175">
        <v>9.6999999999999993</v>
      </c>
      <c r="R50" s="174">
        <v>3.7</v>
      </c>
      <c r="S50" s="174">
        <v>-0.4</v>
      </c>
      <c r="T50" s="176">
        <v>6.2</v>
      </c>
      <c r="U50" s="177">
        <v>-9.1999999999999993</v>
      </c>
      <c r="V50" s="177">
        <v>-11.5</v>
      </c>
      <c r="W50" s="177">
        <v>-3.9</v>
      </c>
      <c r="X50" s="594">
        <v>14.3</v>
      </c>
      <c r="Y50" s="177" t="s">
        <v>177</v>
      </c>
      <c r="Z50" s="180" t="s">
        <v>176</v>
      </c>
      <c r="AA50" s="226" t="s">
        <v>116</v>
      </c>
    </row>
    <row r="51" spans="1:27" s="178" customFormat="1" ht="18" outlineLevel="1">
      <c r="A51" s="182"/>
      <c r="B51" s="215"/>
      <c r="C51" s="216"/>
      <c r="D51" s="216"/>
      <c r="E51" s="217"/>
      <c r="F51" s="216"/>
      <c r="G51" s="216"/>
      <c r="H51" s="218"/>
      <c r="I51" s="216"/>
      <c r="J51" s="219"/>
      <c r="K51" s="216"/>
      <c r="L51" s="216"/>
      <c r="M51" s="217"/>
      <c r="N51" s="219"/>
      <c r="O51" s="219"/>
      <c r="P51" s="219"/>
      <c r="Q51" s="220"/>
      <c r="R51" s="219"/>
      <c r="S51" s="219"/>
      <c r="T51" s="221"/>
      <c r="U51" s="184"/>
      <c r="V51" s="184"/>
      <c r="W51" s="184"/>
      <c r="X51" s="594"/>
      <c r="Y51" s="185"/>
      <c r="Z51" s="180"/>
      <c r="AA51" s="187"/>
    </row>
    <row r="52" spans="1:27" s="178" customFormat="1" ht="18" outlineLevel="1">
      <c r="A52" s="182"/>
      <c r="B52" s="215"/>
      <c r="C52" s="223"/>
      <c r="D52" s="223"/>
      <c r="E52" s="224"/>
      <c r="F52" s="223"/>
      <c r="G52" s="223"/>
      <c r="H52" s="225"/>
      <c r="I52" s="223"/>
      <c r="J52" s="174"/>
      <c r="K52" s="223"/>
      <c r="L52" s="223"/>
      <c r="M52" s="224"/>
      <c r="N52" s="174"/>
      <c r="O52" s="174"/>
      <c r="P52" s="174"/>
      <c r="Q52" s="175"/>
      <c r="R52" s="174"/>
      <c r="S52" s="174"/>
      <c r="T52" s="176"/>
      <c r="U52" s="177"/>
      <c r="V52" s="177"/>
      <c r="W52" s="177"/>
      <c r="X52" s="594"/>
      <c r="Y52" s="174"/>
      <c r="Z52" s="180"/>
      <c r="AA52" s="226"/>
    </row>
    <row r="53" spans="1:27" s="107" customFormat="1" ht="2.25" customHeight="1" outlineLevel="1">
      <c r="A53" s="165"/>
      <c r="B53" s="212"/>
      <c r="C53" s="109"/>
      <c r="D53" s="109"/>
      <c r="E53" s="227"/>
      <c r="F53" s="109"/>
      <c r="G53" s="109"/>
      <c r="H53" s="228"/>
      <c r="I53" s="109"/>
      <c r="J53" s="109"/>
      <c r="K53" s="109"/>
      <c r="L53" s="109"/>
      <c r="M53" s="227"/>
      <c r="N53" s="109"/>
      <c r="O53" s="109"/>
      <c r="P53" s="109"/>
      <c r="Q53" s="227"/>
      <c r="R53" s="109"/>
      <c r="S53" s="109"/>
      <c r="T53" s="228"/>
      <c r="U53" s="109"/>
      <c r="V53" s="109"/>
      <c r="W53" s="109"/>
      <c r="X53" s="253"/>
      <c r="Y53" s="113"/>
      <c r="Z53" s="229"/>
      <c r="AA53" s="230"/>
    </row>
    <row r="54" spans="1:27" s="142" customFormat="1" ht="18.75" customHeight="1" outlineLevel="1">
      <c r="A54" s="131" t="s">
        <v>85</v>
      </c>
      <c r="B54" s="131" t="s">
        <v>141</v>
      </c>
      <c r="C54" s="155"/>
      <c r="D54" s="155"/>
      <c r="E54" s="231"/>
      <c r="F54" s="155"/>
      <c r="G54" s="155"/>
      <c r="H54" s="232"/>
      <c r="I54" s="155"/>
      <c r="J54" s="155"/>
      <c r="K54" s="155"/>
      <c r="L54" s="155"/>
      <c r="M54" s="231"/>
      <c r="N54" s="155"/>
      <c r="O54" s="155"/>
      <c r="P54" s="155"/>
      <c r="Q54" s="231"/>
      <c r="R54" s="155"/>
      <c r="S54" s="155"/>
      <c r="T54" s="232"/>
      <c r="U54" s="155"/>
      <c r="V54" s="155"/>
      <c r="W54" s="155"/>
      <c r="X54" s="153"/>
      <c r="Y54" s="234"/>
      <c r="Z54" s="235"/>
      <c r="AA54" s="236"/>
    </row>
    <row r="55" spans="1:27" s="142" customFormat="1" ht="18" outlineLevel="1">
      <c r="A55" s="206"/>
      <c r="B55" s="237" t="s">
        <v>148</v>
      </c>
      <c r="C55" s="238">
        <v>2.5</v>
      </c>
      <c r="D55" s="238">
        <v>1.7</v>
      </c>
      <c r="E55" s="239">
        <v>2.2999999999999998</v>
      </c>
      <c r="F55" s="238">
        <v>3.1</v>
      </c>
      <c r="G55" s="238">
        <v>3</v>
      </c>
      <c r="H55" s="240">
        <v>3.2</v>
      </c>
      <c r="I55" s="238">
        <v>2.5</v>
      </c>
      <c r="J55" s="207">
        <v>1.9</v>
      </c>
      <c r="K55" s="238">
        <v>2.6</v>
      </c>
      <c r="L55" s="238">
        <v>1.9</v>
      </c>
      <c r="M55" s="239">
        <v>-0.4</v>
      </c>
      <c r="N55" s="207">
        <v>-14.4</v>
      </c>
      <c r="O55" s="207">
        <v>-4</v>
      </c>
      <c r="P55" s="207">
        <v>-5.6</v>
      </c>
      <c r="Q55" s="208">
        <v>-7.1</v>
      </c>
      <c r="R55" s="207">
        <v>18.5</v>
      </c>
      <c r="S55" s="207">
        <v>4</v>
      </c>
      <c r="T55" s="209">
        <v>5.4</v>
      </c>
      <c r="U55" s="155">
        <v>12.6</v>
      </c>
      <c r="V55" s="210">
        <v>4.5999999999999996</v>
      </c>
      <c r="W55" s="155">
        <v>4.4000000000000004</v>
      </c>
      <c r="X55" s="245">
        <v>2.4</v>
      </c>
      <c r="Y55" s="149" t="s">
        <v>77</v>
      </c>
      <c r="Z55" s="241" t="s">
        <v>168</v>
      </c>
      <c r="AA55" s="242" t="s">
        <v>169</v>
      </c>
    </row>
    <row r="56" spans="1:27" s="142" customFormat="1" ht="18" outlineLevel="1">
      <c r="A56" s="206"/>
      <c r="B56" s="237" t="s">
        <v>149</v>
      </c>
      <c r="C56" s="238">
        <v>0.6</v>
      </c>
      <c r="D56" s="238">
        <v>0.6</v>
      </c>
      <c r="E56" s="239">
        <v>0.8</v>
      </c>
      <c r="F56" s="238">
        <v>1</v>
      </c>
      <c r="G56" s="238">
        <v>0.8</v>
      </c>
      <c r="H56" s="240">
        <v>0.8</v>
      </c>
      <c r="I56" s="238">
        <v>0.7</v>
      </c>
      <c r="J56" s="207">
        <v>0.7</v>
      </c>
      <c r="K56" s="238">
        <v>1.2</v>
      </c>
      <c r="L56" s="238">
        <v>1.5</v>
      </c>
      <c r="M56" s="239">
        <v>0.4</v>
      </c>
      <c r="N56" s="207">
        <v>-3.9</v>
      </c>
      <c r="O56" s="207">
        <v>2.7</v>
      </c>
      <c r="P56" s="207">
        <v>2.6</v>
      </c>
      <c r="Q56" s="208">
        <v>2.6</v>
      </c>
      <c r="R56" s="207">
        <v>9.4</v>
      </c>
      <c r="S56" s="207">
        <v>3.4</v>
      </c>
      <c r="T56" s="209">
        <v>2</v>
      </c>
      <c r="U56" s="155">
        <v>4.8</v>
      </c>
      <c r="V56" s="210">
        <v>1.7</v>
      </c>
      <c r="W56" s="155">
        <v>0.5</v>
      </c>
      <c r="X56" s="245">
        <v>2</v>
      </c>
      <c r="Y56" s="149" t="s">
        <v>77</v>
      </c>
      <c r="Z56" s="241" t="s">
        <v>168</v>
      </c>
      <c r="AA56" s="242" t="s">
        <v>169</v>
      </c>
    </row>
    <row r="57" spans="1:27" s="142" customFormat="1" ht="18" outlineLevel="1">
      <c r="A57" s="206"/>
      <c r="B57" s="237" t="s">
        <v>81</v>
      </c>
      <c r="C57" s="238">
        <v>11.4</v>
      </c>
      <c r="D57" s="238">
        <v>9.1</v>
      </c>
      <c r="E57" s="239">
        <v>6.3</v>
      </c>
      <c r="F57" s="238">
        <v>6</v>
      </c>
      <c r="G57" s="238">
        <v>6.2</v>
      </c>
      <c r="H57" s="240">
        <v>4.8</v>
      </c>
      <c r="I57" s="238">
        <v>10.8</v>
      </c>
      <c r="J57" s="207">
        <v>7.4</v>
      </c>
      <c r="K57" s="238">
        <v>5.7</v>
      </c>
      <c r="L57" s="238">
        <v>2.8</v>
      </c>
      <c r="M57" s="239">
        <v>-2.4</v>
      </c>
      <c r="N57" s="207">
        <v>-10</v>
      </c>
      <c r="O57" s="207">
        <v>-7.2</v>
      </c>
      <c r="P57" s="207">
        <v>0.4</v>
      </c>
      <c r="Q57" s="208">
        <v>3.5</v>
      </c>
      <c r="R57" s="207">
        <v>14.7</v>
      </c>
      <c r="S57" s="207">
        <v>2.6</v>
      </c>
      <c r="T57" s="209">
        <v>5.8</v>
      </c>
      <c r="U57" s="155">
        <v>5.8</v>
      </c>
      <c r="V57" s="210">
        <v>1.6</v>
      </c>
      <c r="W57" s="155">
        <v>1.2</v>
      </c>
      <c r="X57" s="245">
        <v>0.6</v>
      </c>
      <c r="Y57" s="149" t="s">
        <v>77</v>
      </c>
      <c r="Z57" s="241" t="s">
        <v>168</v>
      </c>
      <c r="AA57" s="242" t="s">
        <v>169</v>
      </c>
    </row>
    <row r="58" spans="1:27" s="142" customFormat="1" ht="18" outlineLevel="1">
      <c r="A58" s="206"/>
      <c r="B58" s="237" t="s">
        <v>267</v>
      </c>
      <c r="C58" s="238">
        <v>6.5</v>
      </c>
      <c r="D58" s="238">
        <v>7.8</v>
      </c>
      <c r="E58" s="239">
        <v>5.4</v>
      </c>
      <c r="F58" s="238">
        <v>7.7</v>
      </c>
      <c r="G58" s="238">
        <v>3.7</v>
      </c>
      <c r="H58" s="240">
        <v>1.5</v>
      </c>
      <c r="I58" s="238">
        <v>3.9</v>
      </c>
      <c r="J58" s="207">
        <v>2.6</v>
      </c>
      <c r="K58" s="238">
        <v>2.2000000000000002</v>
      </c>
      <c r="L58" s="238">
        <v>6.2</v>
      </c>
      <c r="M58" s="239">
        <v>-5.3</v>
      </c>
      <c r="N58" s="207">
        <v>-39.200000000000003</v>
      </c>
      <c r="O58" s="207">
        <v>-16</v>
      </c>
      <c r="P58" s="207">
        <v>-14.4</v>
      </c>
      <c r="Q58" s="208">
        <v>-7.5</v>
      </c>
      <c r="R58" s="207">
        <v>42.9</v>
      </c>
      <c r="S58" s="207">
        <v>11.9</v>
      </c>
      <c r="T58" s="209">
        <v>16.100000000000001</v>
      </c>
      <c r="U58" s="155">
        <v>18.3</v>
      </c>
      <c r="V58" s="210">
        <v>25.3</v>
      </c>
      <c r="W58" s="155">
        <v>16.8</v>
      </c>
      <c r="X58" s="245">
        <v>8.1</v>
      </c>
      <c r="Y58" s="149" t="s">
        <v>77</v>
      </c>
      <c r="Z58" s="241" t="s">
        <v>168</v>
      </c>
      <c r="AA58" s="242" t="s">
        <v>169</v>
      </c>
    </row>
    <row r="59" spans="1:27" s="142" customFormat="1" ht="18" outlineLevel="1">
      <c r="A59" s="206"/>
      <c r="B59" s="243" t="s">
        <v>170</v>
      </c>
      <c r="C59" s="210">
        <v>3.3</v>
      </c>
      <c r="D59" s="210">
        <v>3.2</v>
      </c>
      <c r="E59" s="244">
        <v>2.6</v>
      </c>
      <c r="F59" s="210">
        <v>2.9</v>
      </c>
      <c r="G59" s="210">
        <v>2.7</v>
      </c>
      <c r="H59" s="245">
        <v>2.2999999999999998</v>
      </c>
      <c r="I59" s="210">
        <v>2.4</v>
      </c>
      <c r="J59" s="210">
        <v>2.1</v>
      </c>
      <c r="K59" s="210">
        <v>1.9</v>
      </c>
      <c r="L59" s="210">
        <v>2.2000000000000002</v>
      </c>
      <c r="M59" s="163">
        <v>-2.2000000000000002</v>
      </c>
      <c r="N59" s="147">
        <v>-16.399999999999999</v>
      </c>
      <c r="O59" s="147">
        <v>-5.6</v>
      </c>
      <c r="P59" s="147">
        <v>-6.1</v>
      </c>
      <c r="Q59" s="163">
        <v>-5.4</v>
      </c>
      <c r="R59" s="147">
        <v>16.5</v>
      </c>
      <c r="S59" s="147">
        <v>4.4000000000000004</v>
      </c>
      <c r="T59" s="164">
        <v>5.9</v>
      </c>
      <c r="U59" s="155">
        <v>11.9</v>
      </c>
      <c r="V59" s="155">
        <v>7.1</v>
      </c>
      <c r="W59" s="155">
        <v>4.9000000000000004</v>
      </c>
      <c r="X59" s="245">
        <v>3.1</v>
      </c>
      <c r="Y59" s="151" t="s">
        <v>77</v>
      </c>
      <c r="Z59" s="241" t="s">
        <v>168</v>
      </c>
      <c r="AA59" s="242" t="s">
        <v>169</v>
      </c>
    </row>
    <row r="60" spans="1:27" s="142" customFormat="1" ht="18" outlineLevel="1">
      <c r="A60" s="206"/>
      <c r="B60" s="243"/>
      <c r="C60" s="210"/>
      <c r="D60" s="210"/>
      <c r="E60" s="244"/>
      <c r="F60" s="210"/>
      <c r="G60" s="210"/>
      <c r="H60" s="245"/>
      <c r="I60" s="210"/>
      <c r="J60" s="210"/>
      <c r="K60" s="210"/>
      <c r="L60" s="210"/>
      <c r="M60" s="244"/>
      <c r="N60" s="210"/>
      <c r="O60" s="210"/>
      <c r="P60" s="210"/>
      <c r="Q60" s="244"/>
      <c r="R60" s="210"/>
      <c r="S60" s="210"/>
      <c r="T60" s="245"/>
      <c r="U60" s="155"/>
      <c r="V60" s="155"/>
      <c r="W60" s="155"/>
      <c r="X60" s="153"/>
      <c r="Y60" s="151"/>
      <c r="Z60" s="241"/>
      <c r="AA60" s="242"/>
    </row>
    <row r="61" spans="1:27" s="178" customFormat="1" ht="18" hidden="1" outlineLevel="1">
      <c r="A61" s="182" t="s">
        <v>285</v>
      </c>
      <c r="B61" s="246" t="s">
        <v>261</v>
      </c>
      <c r="C61" s="247"/>
      <c r="D61" s="247"/>
      <c r="E61" s="248"/>
      <c r="F61" s="247"/>
      <c r="G61" s="247"/>
      <c r="H61" s="249"/>
      <c r="I61" s="247"/>
      <c r="J61" s="247"/>
      <c r="K61" s="247"/>
      <c r="L61" s="247"/>
      <c r="M61" s="248"/>
      <c r="N61" s="247"/>
      <c r="O61" s="247"/>
      <c r="P61" s="247"/>
      <c r="Q61" s="248"/>
      <c r="R61" s="247"/>
      <c r="S61" s="247"/>
      <c r="T61" s="249"/>
      <c r="U61" s="177"/>
      <c r="V61" s="177"/>
      <c r="W61" s="177"/>
      <c r="X61" s="594"/>
      <c r="Y61" s="184"/>
      <c r="Z61" s="222"/>
      <c r="AA61" s="226"/>
    </row>
    <row r="62" spans="1:27" s="178" customFormat="1" ht="18" hidden="1" outlineLevel="1">
      <c r="A62" s="182"/>
      <c r="B62" s="250" t="s">
        <v>262</v>
      </c>
      <c r="C62" s="247"/>
      <c r="D62" s="247"/>
      <c r="E62" s="248">
        <v>2.7</v>
      </c>
      <c r="F62" s="247">
        <v>3.1</v>
      </c>
      <c r="G62" s="247">
        <v>3.2</v>
      </c>
      <c r="H62" s="249">
        <v>2.6</v>
      </c>
      <c r="I62" s="247">
        <v>2.1</v>
      </c>
      <c r="J62" s="247">
        <v>2.1</v>
      </c>
      <c r="K62" s="247">
        <v>2.2999999999999998</v>
      </c>
      <c r="L62" s="247">
        <v>2.2999999999999998</v>
      </c>
      <c r="M62" s="248">
        <v>0.3</v>
      </c>
      <c r="N62" s="247">
        <v>-10.199999999999999</v>
      </c>
      <c r="O62" s="247">
        <v>-2.8</v>
      </c>
      <c r="P62" s="247">
        <v>-2.4</v>
      </c>
      <c r="Q62" s="248">
        <v>2.1</v>
      </c>
      <c r="R62" s="247">
        <v>16.2</v>
      </c>
      <c r="S62" s="247">
        <v>7.1</v>
      </c>
      <c r="T62" s="249">
        <v>6.9</v>
      </c>
      <c r="U62" s="177">
        <v>4.5</v>
      </c>
      <c r="V62" s="177">
        <v>2.4</v>
      </c>
      <c r="W62" s="184">
        <v>2</v>
      </c>
      <c r="X62" s="594">
        <v>1.9</v>
      </c>
      <c r="Y62" s="184" t="s">
        <v>77</v>
      </c>
      <c r="Z62" s="251" t="s">
        <v>237</v>
      </c>
      <c r="AA62" s="226"/>
    </row>
    <row r="63" spans="1:27" s="178" customFormat="1" ht="18" hidden="1" outlineLevel="1">
      <c r="A63" s="182"/>
      <c r="B63" s="250" t="s">
        <v>263</v>
      </c>
      <c r="C63" s="247"/>
      <c r="D63" s="247"/>
      <c r="E63" s="248">
        <v>6.6</v>
      </c>
      <c r="F63" s="247">
        <v>5</v>
      </c>
      <c r="G63" s="247">
        <v>5.9</v>
      </c>
      <c r="H63" s="249">
        <v>5.2</v>
      </c>
      <c r="I63" s="247">
        <v>4.7</v>
      </c>
      <c r="J63" s="247">
        <v>5.2</v>
      </c>
      <c r="K63" s="247">
        <v>3.1</v>
      </c>
      <c r="L63" s="247">
        <v>0.8</v>
      </c>
      <c r="M63" s="248">
        <v>-2.1</v>
      </c>
      <c r="N63" s="247">
        <v>-17.7</v>
      </c>
      <c r="O63" s="247">
        <v>-4.7</v>
      </c>
      <c r="P63" s="247">
        <v>2.4</v>
      </c>
      <c r="Q63" s="248">
        <v>3.2</v>
      </c>
      <c r="R63" s="247">
        <v>20.8</v>
      </c>
      <c r="S63" s="247">
        <v>7.1</v>
      </c>
      <c r="T63" s="249">
        <v>9.6</v>
      </c>
      <c r="U63" s="177">
        <v>11.6</v>
      </c>
      <c r="V63" s="177">
        <v>7.2</v>
      </c>
      <c r="W63" s="177">
        <v>2.2999999999999998</v>
      </c>
      <c r="X63" s="594">
        <v>-4.5999999999999996</v>
      </c>
      <c r="Y63" s="184" t="s">
        <v>77</v>
      </c>
      <c r="Z63" s="251" t="s">
        <v>237</v>
      </c>
      <c r="AA63" s="226"/>
    </row>
    <row r="64" spans="1:27" s="178" customFormat="1" ht="18" hidden="1" outlineLevel="1">
      <c r="A64" s="182"/>
      <c r="B64" s="250" t="s">
        <v>264</v>
      </c>
      <c r="C64" s="247"/>
      <c r="D64" s="247"/>
      <c r="E64" s="248"/>
      <c r="F64" s="247"/>
      <c r="G64" s="247"/>
      <c r="H64" s="249"/>
      <c r="I64" s="247"/>
      <c r="J64" s="247"/>
      <c r="K64" s="247"/>
      <c r="L64" s="247"/>
      <c r="M64" s="248"/>
      <c r="N64" s="247"/>
      <c r="O64" s="247"/>
      <c r="P64" s="247"/>
      <c r="Q64" s="248"/>
      <c r="R64" s="247"/>
      <c r="S64" s="247"/>
      <c r="T64" s="249"/>
      <c r="U64" s="177"/>
      <c r="V64" s="177"/>
      <c r="W64" s="177"/>
      <c r="X64" s="594"/>
      <c r="Y64" s="184"/>
      <c r="Z64" s="251" t="s">
        <v>237</v>
      </c>
      <c r="AA64" s="226"/>
    </row>
    <row r="65" spans="1:16376" s="178" customFormat="1" ht="18" hidden="1" outlineLevel="1">
      <c r="A65" s="182"/>
      <c r="B65" s="246" t="s">
        <v>170</v>
      </c>
      <c r="C65" s="247">
        <v>2.4</v>
      </c>
      <c r="D65" s="247">
        <v>2.8</v>
      </c>
      <c r="E65" s="248">
        <v>2.9</v>
      </c>
      <c r="F65" s="247">
        <v>3.2</v>
      </c>
      <c r="G65" s="247">
        <v>3.1</v>
      </c>
      <c r="H65" s="249">
        <v>2.5</v>
      </c>
      <c r="I65" s="247">
        <v>2.7</v>
      </c>
      <c r="J65" s="247">
        <v>2.2999999999999998</v>
      </c>
      <c r="K65" s="247">
        <v>2.1</v>
      </c>
      <c r="L65" s="247">
        <v>2.2999999999999998</v>
      </c>
      <c r="M65" s="248">
        <v>0.3</v>
      </c>
      <c r="N65" s="247">
        <v>-9</v>
      </c>
      <c r="O65" s="247">
        <v>-2.8</v>
      </c>
      <c r="P65" s="247">
        <v>-2.4</v>
      </c>
      <c r="Q65" s="248">
        <v>0.5</v>
      </c>
      <c r="R65" s="247">
        <v>12.2</v>
      </c>
      <c r="S65" s="247">
        <v>4.9000000000000004</v>
      </c>
      <c r="T65" s="249">
        <v>5.5</v>
      </c>
      <c r="U65" s="177">
        <v>3.7</v>
      </c>
      <c r="V65" s="177">
        <v>1.8</v>
      </c>
      <c r="W65" s="177">
        <v>1.8</v>
      </c>
      <c r="X65" s="594">
        <v>1</v>
      </c>
      <c r="Y65" s="184" t="s">
        <v>77</v>
      </c>
      <c r="Z65" s="251" t="s">
        <v>237</v>
      </c>
      <c r="AA65" s="226"/>
    </row>
    <row r="66" spans="1:16376" s="178" customFormat="1" ht="18" hidden="1" outlineLevel="1">
      <c r="A66" s="182"/>
      <c r="B66" s="246" t="s">
        <v>282</v>
      </c>
      <c r="C66" s="247">
        <v>2.2000000000000002</v>
      </c>
      <c r="D66" s="247">
        <v>2.1</v>
      </c>
      <c r="E66" s="248">
        <v>2.4</v>
      </c>
      <c r="F66" s="247">
        <v>2.9</v>
      </c>
      <c r="G66" s="247">
        <v>2.2999999999999998</v>
      </c>
      <c r="H66" s="249">
        <v>1.9</v>
      </c>
      <c r="I66" s="247">
        <v>1.9</v>
      </c>
      <c r="J66" s="247">
        <v>1.6</v>
      </c>
      <c r="K66" s="247">
        <v>1.7</v>
      </c>
      <c r="L66" s="247">
        <v>2.2999999999999998</v>
      </c>
      <c r="M66" s="248">
        <v>1.5</v>
      </c>
      <c r="N66" s="247">
        <v>0.6</v>
      </c>
      <c r="O66" s="247">
        <v>1.4</v>
      </c>
      <c r="P66" s="247">
        <v>1.4</v>
      </c>
      <c r="Q66" s="248">
        <v>2.6</v>
      </c>
      <c r="R66" s="247">
        <v>5.4</v>
      </c>
      <c r="S66" s="247">
        <v>5.4</v>
      </c>
      <c r="T66" s="249">
        <v>7</v>
      </c>
      <c r="U66" s="177">
        <v>8.5</v>
      </c>
      <c r="V66" s="177">
        <v>9.1</v>
      </c>
      <c r="W66" s="177">
        <v>8.1999999999999993</v>
      </c>
      <c r="X66" s="594">
        <v>6.5</v>
      </c>
      <c r="Y66" s="184"/>
      <c r="Z66" s="251"/>
      <c r="AA66" s="226"/>
    </row>
    <row r="67" spans="1:16376" s="107" customFormat="1" ht="3" customHeight="1" outlineLevel="1">
      <c r="A67" s="165"/>
      <c r="B67" s="212"/>
      <c r="C67" s="114"/>
      <c r="D67" s="114"/>
      <c r="E67" s="252"/>
      <c r="F67" s="114"/>
      <c r="G67" s="114"/>
      <c r="H67" s="253"/>
      <c r="I67" s="114"/>
      <c r="J67" s="114"/>
      <c r="K67" s="114"/>
      <c r="L67" s="114"/>
      <c r="M67" s="252"/>
      <c r="N67" s="114"/>
      <c r="O67" s="114"/>
      <c r="P67" s="114"/>
      <c r="Q67" s="252"/>
      <c r="R67" s="114"/>
      <c r="S67" s="114"/>
      <c r="T67" s="253"/>
      <c r="U67" s="109"/>
      <c r="V67" s="109"/>
      <c r="W67" s="109"/>
      <c r="X67" s="253"/>
      <c r="Y67" s="113"/>
      <c r="Z67" s="229"/>
      <c r="AA67" s="254"/>
    </row>
    <row r="68" spans="1:16376" s="107" customFormat="1" ht="3" customHeight="1" outlineLevel="1">
      <c r="A68" s="165"/>
      <c r="B68" s="212"/>
      <c r="C68" s="114"/>
      <c r="D68" s="114"/>
      <c r="E68" s="252"/>
      <c r="F68" s="114"/>
      <c r="G68" s="114"/>
      <c r="H68" s="253"/>
      <c r="I68" s="114"/>
      <c r="J68" s="114"/>
      <c r="K68" s="114"/>
      <c r="L68" s="114"/>
      <c r="M68" s="252"/>
      <c r="N68" s="114"/>
      <c r="O68" s="114"/>
      <c r="P68" s="114"/>
      <c r="Q68" s="252"/>
      <c r="R68" s="114"/>
      <c r="S68" s="114"/>
      <c r="T68" s="253"/>
      <c r="U68" s="109"/>
      <c r="V68" s="109"/>
      <c r="W68" s="109"/>
      <c r="X68" s="253"/>
      <c r="Y68" s="113"/>
      <c r="Z68" s="229"/>
      <c r="AA68" s="254"/>
    </row>
    <row r="69" spans="1:16376" s="142" customFormat="1" ht="18.75" hidden="1" customHeight="1" outlineLevel="1">
      <c r="A69" s="131" t="s">
        <v>370</v>
      </c>
      <c r="B69" s="131" t="s">
        <v>143</v>
      </c>
      <c r="C69" s="149"/>
      <c r="D69" s="149"/>
      <c r="E69" s="148"/>
      <c r="F69" s="149"/>
      <c r="G69" s="149"/>
      <c r="H69" s="150"/>
      <c r="I69" s="149"/>
      <c r="J69" s="149"/>
      <c r="K69" s="149"/>
      <c r="L69" s="149"/>
      <c r="M69" s="148"/>
      <c r="N69" s="149"/>
      <c r="O69" s="149"/>
      <c r="P69" s="149"/>
      <c r="Q69" s="148"/>
      <c r="R69" s="149"/>
      <c r="S69" s="149"/>
      <c r="T69" s="150"/>
      <c r="U69" s="155"/>
      <c r="V69" s="155"/>
      <c r="W69" s="155"/>
      <c r="X69" s="153"/>
      <c r="Y69" s="234"/>
      <c r="Z69" s="235"/>
      <c r="AA69" s="236"/>
    </row>
    <row r="70" spans="1:16376" s="142" customFormat="1" ht="18" hidden="1" outlineLevel="1">
      <c r="A70" s="206"/>
      <c r="B70" s="237" t="s">
        <v>153</v>
      </c>
      <c r="C70" s="255">
        <v>6.4</v>
      </c>
      <c r="D70" s="255">
        <v>9.5</v>
      </c>
      <c r="E70" s="256">
        <v>17.100000000000001</v>
      </c>
      <c r="F70" s="255">
        <v>11.6</v>
      </c>
      <c r="G70" s="255">
        <v>11.7</v>
      </c>
      <c r="H70" s="257">
        <v>4.5999999999999996</v>
      </c>
      <c r="I70" s="255">
        <v>-0.7</v>
      </c>
      <c r="J70" s="255">
        <v>1.4</v>
      </c>
      <c r="K70" s="255">
        <v>-0.9</v>
      </c>
      <c r="L70" s="161">
        <v>2.5</v>
      </c>
      <c r="M70" s="256">
        <v>-12.9</v>
      </c>
      <c r="N70" s="255">
        <v>-2.1</v>
      </c>
      <c r="O70" s="255">
        <v>6.5</v>
      </c>
      <c r="P70" s="255">
        <v>11.1</v>
      </c>
      <c r="Q70" s="256">
        <v>48.5</v>
      </c>
      <c r="R70" s="255">
        <v>20.8</v>
      </c>
      <c r="S70" s="255">
        <v>8.4</v>
      </c>
      <c r="T70" s="257">
        <v>29.9</v>
      </c>
      <c r="U70" s="155">
        <v>13.4</v>
      </c>
      <c r="V70" s="151">
        <v>4.0999999999999996</v>
      </c>
      <c r="W70" s="638">
        <v>2.4</v>
      </c>
      <c r="X70" s="637">
        <v>-7.6</v>
      </c>
      <c r="Y70" s="161" t="s">
        <v>77</v>
      </c>
      <c r="Z70" s="144" t="s">
        <v>173</v>
      </c>
      <c r="AA70" s="242"/>
    </row>
    <row r="71" spans="1:16376" s="142" customFormat="1" ht="18.75" hidden="1" customHeight="1" outlineLevel="1">
      <c r="A71" s="206"/>
      <c r="B71" s="258" t="s">
        <v>80</v>
      </c>
      <c r="C71" s="255">
        <v>6.8</v>
      </c>
      <c r="D71" s="255">
        <v>6.8</v>
      </c>
      <c r="E71" s="256">
        <v>6.8</v>
      </c>
      <c r="F71" s="255">
        <v>6.7</v>
      </c>
      <c r="G71" s="255">
        <v>6.5</v>
      </c>
      <c r="H71" s="257">
        <v>6.4</v>
      </c>
      <c r="I71" s="255">
        <v>6.4</v>
      </c>
      <c r="J71" s="149">
        <v>6.2</v>
      </c>
      <c r="K71" s="255">
        <v>6</v>
      </c>
      <c r="L71" s="255">
        <v>6</v>
      </c>
      <c r="M71" s="256">
        <v>-6.8</v>
      </c>
      <c r="N71" s="149">
        <v>3.2</v>
      </c>
      <c r="O71" s="149">
        <v>4.9000000000000004</v>
      </c>
      <c r="P71" s="149">
        <v>6.5</v>
      </c>
      <c r="Q71" s="148">
        <v>18.3</v>
      </c>
      <c r="R71" s="149">
        <v>7.9</v>
      </c>
      <c r="S71" s="149">
        <v>4.9000000000000004</v>
      </c>
      <c r="T71" s="150">
        <v>4</v>
      </c>
      <c r="U71" s="155">
        <v>4.8</v>
      </c>
      <c r="V71" s="155">
        <v>0.4</v>
      </c>
      <c r="W71" s="155">
        <v>3.9</v>
      </c>
      <c r="X71" s="153">
        <v>2.9</v>
      </c>
      <c r="Y71" s="149" t="s">
        <v>77</v>
      </c>
      <c r="Z71" s="144" t="s">
        <v>173</v>
      </c>
      <c r="AA71" s="242"/>
    </row>
    <row r="72" spans="1:16376" s="142" customFormat="1" ht="18" hidden="1" outlineLevel="1">
      <c r="A72" s="206"/>
      <c r="B72" s="258" t="s">
        <v>282</v>
      </c>
      <c r="C72" s="255">
        <v>1.7</v>
      </c>
      <c r="D72" s="255" t="s">
        <v>286</v>
      </c>
      <c r="E72" s="256">
        <v>2</v>
      </c>
      <c r="F72" s="255">
        <v>1.8</v>
      </c>
      <c r="G72" s="255">
        <v>2.4</v>
      </c>
      <c r="H72" s="257">
        <v>1.9</v>
      </c>
      <c r="I72" s="255">
        <v>2.2999999999999998</v>
      </c>
      <c r="J72" s="149" t="s">
        <v>287</v>
      </c>
      <c r="K72" s="255">
        <v>3</v>
      </c>
      <c r="L72" s="255">
        <v>4.0999999999999996</v>
      </c>
      <c r="M72" s="256">
        <v>4.3</v>
      </c>
      <c r="N72" s="149">
        <v>2.5</v>
      </c>
      <c r="O72" s="149">
        <v>1.7</v>
      </c>
      <c r="P72" s="149">
        <v>0.3</v>
      </c>
      <c r="Q72" s="148">
        <v>0.3</v>
      </c>
      <c r="R72" s="149">
        <v>1.2</v>
      </c>
      <c r="S72" s="149">
        <v>0.5</v>
      </c>
      <c r="T72" s="150">
        <v>1.4</v>
      </c>
      <c r="U72" s="155">
        <v>1.5</v>
      </c>
      <c r="V72" s="155">
        <v>2.5</v>
      </c>
      <c r="W72" s="155">
        <v>2.8</v>
      </c>
      <c r="X72" s="153">
        <v>2</v>
      </c>
      <c r="Y72" s="149"/>
      <c r="Z72" s="144"/>
      <c r="AA72" s="242"/>
    </row>
    <row r="73" spans="1:16376" s="107" customFormat="1" ht="6.75" customHeight="1" outlineLevel="1">
      <c r="A73" s="165"/>
      <c r="B73" s="212"/>
      <c r="C73" s="114"/>
      <c r="D73" s="114"/>
      <c r="E73" s="252"/>
      <c r="F73" s="114"/>
      <c r="G73" s="114"/>
      <c r="H73" s="253"/>
      <c r="I73" s="114"/>
      <c r="J73" s="114"/>
      <c r="K73" s="114"/>
      <c r="L73" s="114"/>
      <c r="M73" s="252"/>
      <c r="N73" s="114"/>
      <c r="O73" s="114"/>
      <c r="P73" s="114"/>
      <c r="Q73" s="252"/>
      <c r="R73" s="114"/>
      <c r="S73" s="114"/>
      <c r="T73" s="253"/>
      <c r="U73" s="109"/>
      <c r="V73" s="109"/>
      <c r="W73" s="109"/>
      <c r="X73" s="253"/>
      <c r="Y73" s="113"/>
      <c r="Z73" s="229"/>
      <c r="AA73" s="259"/>
    </row>
    <row r="74" spans="1:16376" s="107" customFormat="1" ht="2.25" customHeight="1" outlineLevel="1">
      <c r="A74" s="165"/>
      <c r="B74" s="212"/>
      <c r="C74" s="114"/>
      <c r="D74" s="114"/>
      <c r="E74" s="252"/>
      <c r="F74" s="114"/>
      <c r="G74" s="114"/>
      <c r="H74" s="253"/>
      <c r="I74" s="114"/>
      <c r="J74" s="114"/>
      <c r="K74" s="114"/>
      <c r="L74" s="114"/>
      <c r="M74" s="252"/>
      <c r="N74" s="114"/>
      <c r="O74" s="114"/>
      <c r="P74" s="114"/>
      <c r="Q74" s="252"/>
      <c r="R74" s="114"/>
      <c r="S74" s="114"/>
      <c r="T74" s="253"/>
      <c r="U74" s="109"/>
      <c r="V74" s="109"/>
      <c r="W74" s="109"/>
      <c r="X74" s="253"/>
      <c r="Y74" s="113"/>
      <c r="Z74" s="229"/>
      <c r="AA74" s="259"/>
    </row>
    <row r="75" spans="1:16376" s="178" customFormat="1" ht="18.75" customHeight="1" outlineLevel="1">
      <c r="A75" s="173" t="s">
        <v>315</v>
      </c>
      <c r="B75" s="173" t="s">
        <v>189</v>
      </c>
      <c r="C75" s="174"/>
      <c r="D75" s="174"/>
      <c r="E75" s="175"/>
      <c r="F75" s="174"/>
      <c r="G75" s="174"/>
      <c r="H75" s="176"/>
      <c r="I75" s="174"/>
      <c r="J75" s="174"/>
      <c r="K75" s="174"/>
      <c r="L75" s="174"/>
      <c r="M75" s="175"/>
      <c r="N75" s="174"/>
      <c r="O75" s="174"/>
      <c r="P75" s="174"/>
      <c r="Q75" s="175"/>
      <c r="R75" s="174"/>
      <c r="S75" s="174"/>
      <c r="T75" s="176"/>
      <c r="U75" s="177"/>
      <c r="V75" s="177"/>
      <c r="W75" s="177"/>
      <c r="X75" s="594"/>
      <c r="Y75" s="179"/>
      <c r="Z75" s="180"/>
      <c r="AA75" s="181"/>
    </row>
    <row r="76" spans="1:16376" s="178" customFormat="1" ht="18.75" customHeight="1" outlineLevel="1">
      <c r="A76" s="173"/>
      <c r="B76" s="260" t="s">
        <v>272</v>
      </c>
      <c r="C76" s="174"/>
      <c r="D76" s="174"/>
      <c r="E76" s="175"/>
      <c r="F76" s="174"/>
      <c r="G76" s="174"/>
      <c r="H76" s="176"/>
      <c r="I76" s="174"/>
      <c r="J76" s="174"/>
      <c r="K76" s="174"/>
      <c r="L76" s="174"/>
      <c r="M76" s="175">
        <v>2.2000000000000002</v>
      </c>
      <c r="N76" s="174">
        <v>1.6</v>
      </c>
      <c r="O76" s="174">
        <v>1.4</v>
      </c>
      <c r="P76" s="174">
        <v>3.4</v>
      </c>
      <c r="Q76" s="175">
        <v>2.2999999999999998</v>
      </c>
      <c r="R76" s="174">
        <v>1.3</v>
      </c>
      <c r="S76" s="174">
        <v>1.2</v>
      </c>
      <c r="T76" s="176">
        <v>3.6</v>
      </c>
      <c r="U76" s="177">
        <v>3.2</v>
      </c>
      <c r="V76" s="177">
        <v>1.2</v>
      </c>
      <c r="W76" s="177">
        <v>1.3</v>
      </c>
      <c r="X76" s="594">
        <v>2.1</v>
      </c>
      <c r="Y76" s="174" t="s">
        <v>77</v>
      </c>
      <c r="Z76" s="180" t="s">
        <v>174</v>
      </c>
      <c r="AA76" s="181"/>
    </row>
    <row r="77" spans="1:16376" s="178" customFormat="1" ht="18.75" customHeight="1" outlineLevel="1">
      <c r="A77" s="173"/>
      <c r="B77" s="260" t="s">
        <v>260</v>
      </c>
      <c r="C77" s="174"/>
      <c r="D77" s="174"/>
      <c r="E77" s="175"/>
      <c r="F77" s="174"/>
      <c r="G77" s="174"/>
      <c r="H77" s="176"/>
      <c r="I77" s="174"/>
      <c r="J77" s="174"/>
      <c r="K77" s="174"/>
      <c r="L77" s="174"/>
      <c r="M77" s="175">
        <v>-2.8</v>
      </c>
      <c r="N77" s="174">
        <v>-16.600000000000001</v>
      </c>
      <c r="O77" s="174">
        <v>-12.1</v>
      </c>
      <c r="P77" s="174">
        <v>-3.2</v>
      </c>
      <c r="Q77" s="175">
        <v>-2.4</v>
      </c>
      <c r="R77" s="174">
        <v>22.5</v>
      </c>
      <c r="S77" s="174">
        <v>11.9</v>
      </c>
      <c r="T77" s="176">
        <v>5.3</v>
      </c>
      <c r="U77" s="177">
        <v>6.5</v>
      </c>
      <c r="V77" s="177">
        <v>4.5</v>
      </c>
      <c r="W77" s="177">
        <v>5.0999999999999996</v>
      </c>
      <c r="X77" s="594">
        <v>4.5</v>
      </c>
      <c r="Y77" s="174" t="s">
        <v>77</v>
      </c>
      <c r="Z77" s="180" t="s">
        <v>174</v>
      </c>
      <c r="AA77" s="181"/>
    </row>
    <row r="78" spans="1:16376" s="178" customFormat="1" ht="18.75" customHeight="1" outlineLevel="1">
      <c r="A78" s="173"/>
      <c r="B78" s="260" t="s">
        <v>273</v>
      </c>
      <c r="C78" s="174"/>
      <c r="D78" s="174"/>
      <c r="E78" s="175"/>
      <c r="F78" s="174"/>
      <c r="G78" s="174"/>
      <c r="H78" s="176"/>
      <c r="I78" s="174"/>
      <c r="J78" s="174"/>
      <c r="K78" s="174"/>
      <c r="L78" s="174"/>
      <c r="M78" s="175">
        <v>5.0999999999999996</v>
      </c>
      <c r="N78" s="174">
        <v>-6.6</v>
      </c>
      <c r="O78" s="174">
        <v>-13.9</v>
      </c>
      <c r="P78" s="174">
        <v>-19.8</v>
      </c>
      <c r="Q78" s="175">
        <v>-2.2000000000000002</v>
      </c>
      <c r="R78" s="174">
        <v>-12.3</v>
      </c>
      <c r="S78" s="174">
        <v>-10.6</v>
      </c>
      <c r="T78" s="176">
        <v>-8.1</v>
      </c>
      <c r="U78" s="177">
        <v>-25.9</v>
      </c>
      <c r="V78" s="177">
        <v>-11.1</v>
      </c>
      <c r="W78" s="177">
        <v>-21.3</v>
      </c>
      <c r="X78" s="594">
        <v>-11.4</v>
      </c>
      <c r="Y78" s="174" t="s">
        <v>77</v>
      </c>
      <c r="Z78" s="180" t="s">
        <v>174</v>
      </c>
      <c r="AA78" s="181"/>
    </row>
    <row r="79" spans="1:16376" s="178" customFormat="1" ht="18.75" customHeight="1" outlineLevel="1">
      <c r="A79" s="709"/>
      <c r="B79" s="260" t="s">
        <v>274</v>
      </c>
      <c r="C79" s="709"/>
      <c r="D79" s="710"/>
      <c r="E79" s="709"/>
      <c r="F79" s="709"/>
      <c r="G79" s="709"/>
      <c r="H79" s="710"/>
      <c r="I79" s="709"/>
      <c r="J79" s="709"/>
      <c r="K79" s="709"/>
      <c r="L79" s="710"/>
      <c r="M79" s="711">
        <v>7.7</v>
      </c>
      <c r="N79" s="711">
        <v>15.1</v>
      </c>
      <c r="O79" s="711">
        <v>14.6</v>
      </c>
      <c r="P79" s="712">
        <v>15</v>
      </c>
      <c r="Q79" s="711">
        <v>6.5</v>
      </c>
      <c r="R79" s="711">
        <v>5.6</v>
      </c>
      <c r="S79" s="711">
        <v>9.6999999999999993</v>
      </c>
      <c r="T79" s="712">
        <v>5</v>
      </c>
      <c r="U79" s="177">
        <v>12.1</v>
      </c>
      <c r="V79" s="177">
        <v>6.6</v>
      </c>
      <c r="W79" s="177">
        <v>10.5</v>
      </c>
      <c r="X79" s="214">
        <v>10.4</v>
      </c>
      <c r="Y79" s="174" t="s">
        <v>77</v>
      </c>
      <c r="Z79" s="180" t="s">
        <v>174</v>
      </c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09"/>
      <c r="AQ79" s="709"/>
      <c r="AR79" s="709"/>
      <c r="AS79" s="709"/>
      <c r="AT79" s="709"/>
      <c r="AU79" s="709"/>
      <c r="AV79" s="709"/>
      <c r="AW79" s="709"/>
      <c r="AX79" s="709"/>
      <c r="AY79" s="709"/>
      <c r="AZ79" s="709"/>
      <c r="BA79" s="709"/>
      <c r="BB79" s="709"/>
      <c r="BC79" s="709"/>
      <c r="BD79" s="709"/>
      <c r="BE79" s="709"/>
      <c r="BF79" s="709"/>
      <c r="BG79" s="709"/>
      <c r="BH79" s="709"/>
      <c r="BI79" s="709"/>
      <c r="BJ79" s="709"/>
      <c r="BK79" s="709"/>
      <c r="BL79" s="709"/>
      <c r="BM79" s="709"/>
      <c r="BN79" s="709"/>
      <c r="BO79" s="709"/>
      <c r="BP79" s="709"/>
      <c r="BQ79" s="709"/>
      <c r="BR79" s="709"/>
      <c r="BS79" s="709"/>
      <c r="BT79" s="709"/>
      <c r="BU79" s="709"/>
      <c r="BV79" s="709"/>
      <c r="BW79" s="709"/>
      <c r="BX79" s="709"/>
      <c r="BY79" s="709"/>
      <c r="BZ79" s="709"/>
      <c r="CA79" s="709"/>
      <c r="CB79" s="709"/>
      <c r="CC79" s="709"/>
      <c r="CD79" s="709"/>
      <c r="CE79" s="709"/>
      <c r="CF79" s="709"/>
      <c r="CG79" s="709"/>
      <c r="CH79" s="709"/>
      <c r="CI79" s="709"/>
      <c r="CJ79" s="709"/>
      <c r="CK79" s="709"/>
      <c r="CL79" s="709"/>
      <c r="CM79" s="709"/>
      <c r="CN79" s="709"/>
      <c r="CO79" s="709"/>
      <c r="CP79" s="709"/>
      <c r="CQ79" s="709"/>
      <c r="CR79" s="709"/>
      <c r="CS79" s="709"/>
      <c r="CT79" s="709"/>
      <c r="CU79" s="709"/>
      <c r="CV79" s="709"/>
      <c r="CW79" s="709"/>
      <c r="CX79" s="709"/>
      <c r="CY79" s="709"/>
      <c r="CZ79" s="709"/>
      <c r="DA79" s="709"/>
      <c r="DB79" s="709"/>
      <c r="DC79" s="709"/>
      <c r="DD79" s="709"/>
      <c r="DE79" s="709"/>
      <c r="DF79" s="709"/>
      <c r="DG79" s="709"/>
      <c r="DH79" s="709"/>
      <c r="DI79" s="709"/>
      <c r="DJ79" s="709"/>
      <c r="DK79" s="709"/>
      <c r="DL79" s="709"/>
      <c r="DM79" s="709"/>
      <c r="DN79" s="709"/>
      <c r="DO79" s="709"/>
      <c r="DP79" s="709"/>
      <c r="DQ79" s="709"/>
      <c r="DR79" s="709"/>
      <c r="DS79" s="709"/>
      <c r="DT79" s="709"/>
      <c r="DU79" s="709"/>
      <c r="DV79" s="709"/>
      <c r="DW79" s="709"/>
      <c r="DX79" s="709"/>
      <c r="DY79" s="709"/>
      <c r="DZ79" s="709"/>
      <c r="EA79" s="709"/>
      <c r="EB79" s="709"/>
      <c r="EC79" s="709"/>
      <c r="ED79" s="709"/>
      <c r="EE79" s="709"/>
      <c r="EF79" s="709"/>
      <c r="EG79" s="709"/>
      <c r="EH79" s="709"/>
      <c r="EI79" s="709"/>
      <c r="EJ79" s="709"/>
      <c r="EK79" s="709"/>
      <c r="EL79" s="709"/>
      <c r="EM79" s="709"/>
      <c r="EN79" s="709"/>
      <c r="EO79" s="709"/>
      <c r="EP79" s="709"/>
      <c r="EQ79" s="709"/>
      <c r="ER79" s="709"/>
      <c r="ES79" s="709"/>
      <c r="ET79" s="709"/>
      <c r="EU79" s="709"/>
      <c r="EV79" s="709"/>
      <c r="EW79" s="709"/>
      <c r="EX79" s="709"/>
      <c r="EY79" s="709"/>
      <c r="EZ79" s="709"/>
      <c r="FA79" s="709"/>
      <c r="FB79" s="709"/>
      <c r="FC79" s="709"/>
      <c r="FD79" s="709"/>
      <c r="FE79" s="709"/>
      <c r="FF79" s="709"/>
      <c r="FG79" s="709"/>
      <c r="FH79" s="709"/>
      <c r="FI79" s="709"/>
      <c r="FJ79" s="709"/>
      <c r="FK79" s="709"/>
      <c r="FL79" s="709"/>
      <c r="FM79" s="709"/>
      <c r="FN79" s="709"/>
      <c r="FO79" s="709"/>
      <c r="FP79" s="709"/>
      <c r="FQ79" s="709"/>
      <c r="FR79" s="709"/>
      <c r="FS79" s="709"/>
      <c r="FT79" s="709"/>
      <c r="FU79" s="709"/>
      <c r="FV79" s="709"/>
      <c r="FW79" s="709"/>
      <c r="FX79" s="709"/>
      <c r="FY79" s="709"/>
      <c r="FZ79" s="709"/>
      <c r="GA79" s="709"/>
      <c r="GB79" s="709"/>
      <c r="GC79" s="709"/>
      <c r="GD79" s="709"/>
      <c r="GE79" s="709"/>
      <c r="GF79" s="709"/>
      <c r="GG79" s="709"/>
      <c r="GH79" s="709"/>
      <c r="GI79" s="709"/>
      <c r="GJ79" s="709"/>
      <c r="GK79" s="709"/>
      <c r="GL79" s="709"/>
      <c r="GM79" s="709"/>
      <c r="GN79" s="709"/>
      <c r="GO79" s="709"/>
      <c r="GP79" s="709"/>
      <c r="GQ79" s="709"/>
      <c r="GR79" s="709"/>
      <c r="GS79" s="709"/>
      <c r="GT79" s="709"/>
      <c r="GU79" s="709"/>
      <c r="GV79" s="709"/>
      <c r="GW79" s="709"/>
      <c r="GX79" s="709"/>
      <c r="GY79" s="709"/>
      <c r="GZ79" s="709"/>
      <c r="HA79" s="709"/>
      <c r="HB79" s="709"/>
      <c r="HC79" s="709"/>
      <c r="HD79" s="709"/>
      <c r="HE79" s="709"/>
      <c r="HF79" s="709"/>
      <c r="HG79" s="709"/>
      <c r="HH79" s="709"/>
      <c r="HI79" s="709"/>
      <c r="HJ79" s="709"/>
      <c r="HK79" s="709"/>
      <c r="HL79" s="709"/>
      <c r="HM79" s="709"/>
      <c r="HN79" s="709"/>
      <c r="HO79" s="709"/>
      <c r="HP79" s="709"/>
      <c r="HQ79" s="709"/>
      <c r="HR79" s="709"/>
      <c r="HS79" s="709"/>
      <c r="HT79" s="709"/>
      <c r="HU79" s="709"/>
      <c r="HV79" s="709"/>
      <c r="HW79" s="709"/>
      <c r="HX79" s="709"/>
      <c r="HY79" s="709"/>
      <c r="HZ79" s="709"/>
      <c r="IA79" s="709"/>
      <c r="IB79" s="709"/>
      <c r="IC79" s="709"/>
      <c r="ID79" s="709"/>
      <c r="IE79" s="709"/>
      <c r="IF79" s="709"/>
      <c r="IG79" s="709"/>
      <c r="IH79" s="709"/>
      <c r="II79" s="709"/>
      <c r="IJ79" s="709"/>
      <c r="IK79" s="709"/>
      <c r="IL79" s="709"/>
      <c r="IM79" s="709"/>
      <c r="IN79" s="709"/>
      <c r="IO79" s="709"/>
      <c r="IP79" s="709"/>
      <c r="IQ79" s="709"/>
      <c r="IR79" s="709"/>
      <c r="IS79" s="709"/>
      <c r="IT79" s="709"/>
      <c r="IU79" s="709"/>
      <c r="IV79" s="709"/>
      <c r="IW79" s="709"/>
      <c r="IX79" s="709"/>
      <c r="IY79" s="709"/>
      <c r="IZ79" s="709"/>
      <c r="JA79" s="709"/>
      <c r="JB79" s="709"/>
      <c r="JC79" s="709"/>
      <c r="JD79" s="709"/>
      <c r="JE79" s="709"/>
      <c r="JF79" s="709"/>
      <c r="JG79" s="709"/>
      <c r="JH79" s="709"/>
      <c r="JI79" s="709"/>
      <c r="JJ79" s="709"/>
      <c r="JK79" s="709"/>
      <c r="JL79" s="709"/>
      <c r="JM79" s="709"/>
      <c r="JN79" s="709"/>
      <c r="JO79" s="709"/>
      <c r="JP79" s="709"/>
      <c r="JQ79" s="709"/>
      <c r="JR79" s="709"/>
      <c r="JS79" s="709"/>
      <c r="JT79" s="709"/>
      <c r="JU79" s="709"/>
      <c r="JV79" s="709"/>
      <c r="JW79" s="709"/>
      <c r="JX79" s="709"/>
      <c r="JY79" s="709"/>
      <c r="JZ79" s="709"/>
      <c r="KA79" s="709"/>
      <c r="KB79" s="709"/>
      <c r="KC79" s="709"/>
      <c r="KD79" s="709"/>
      <c r="KE79" s="709"/>
      <c r="KF79" s="709"/>
      <c r="KG79" s="709"/>
      <c r="KH79" s="709"/>
      <c r="KI79" s="709"/>
      <c r="KJ79" s="709"/>
      <c r="KK79" s="709"/>
      <c r="KL79" s="709"/>
      <c r="KM79" s="709"/>
      <c r="KN79" s="709"/>
      <c r="KO79" s="709"/>
      <c r="KP79" s="709"/>
      <c r="KQ79" s="709"/>
      <c r="KR79" s="709"/>
      <c r="KS79" s="709"/>
      <c r="KT79" s="709"/>
      <c r="KU79" s="709"/>
      <c r="KV79" s="709"/>
      <c r="KW79" s="709"/>
      <c r="KX79" s="709"/>
      <c r="KY79" s="709"/>
      <c r="KZ79" s="709"/>
      <c r="LA79" s="709"/>
      <c r="LB79" s="709"/>
      <c r="LC79" s="709"/>
      <c r="LD79" s="709"/>
      <c r="LE79" s="709"/>
      <c r="LF79" s="709"/>
      <c r="LG79" s="709"/>
      <c r="LH79" s="709"/>
      <c r="LI79" s="709"/>
      <c r="LJ79" s="709"/>
      <c r="LK79" s="709"/>
      <c r="LL79" s="709"/>
      <c r="LM79" s="709"/>
      <c r="LN79" s="709"/>
      <c r="LO79" s="709"/>
      <c r="LP79" s="709"/>
      <c r="LQ79" s="709"/>
      <c r="LR79" s="709"/>
      <c r="LS79" s="709"/>
      <c r="LT79" s="709"/>
      <c r="LU79" s="709"/>
      <c r="LV79" s="709"/>
      <c r="LW79" s="709"/>
      <c r="LX79" s="709"/>
      <c r="LY79" s="709"/>
      <c r="LZ79" s="709"/>
      <c r="MA79" s="709"/>
      <c r="MB79" s="709"/>
      <c r="MC79" s="709"/>
      <c r="MD79" s="709"/>
      <c r="ME79" s="709"/>
      <c r="MF79" s="709"/>
      <c r="MG79" s="709"/>
      <c r="MH79" s="709"/>
      <c r="MI79" s="709"/>
      <c r="MJ79" s="709"/>
      <c r="MK79" s="709"/>
      <c r="ML79" s="709"/>
      <c r="MM79" s="709"/>
      <c r="MN79" s="709"/>
      <c r="MO79" s="709"/>
      <c r="MP79" s="709"/>
      <c r="MQ79" s="709"/>
      <c r="MR79" s="709"/>
      <c r="MS79" s="709"/>
      <c r="MT79" s="709"/>
      <c r="MU79" s="709"/>
      <c r="MV79" s="709"/>
      <c r="MW79" s="709"/>
      <c r="MX79" s="709"/>
      <c r="MY79" s="709"/>
      <c r="MZ79" s="709"/>
      <c r="NA79" s="709"/>
      <c r="NB79" s="709"/>
      <c r="NC79" s="709"/>
      <c r="ND79" s="709"/>
      <c r="NE79" s="709"/>
      <c r="NF79" s="709"/>
      <c r="NG79" s="709"/>
      <c r="NH79" s="709"/>
      <c r="NI79" s="709"/>
      <c r="NJ79" s="709"/>
      <c r="NK79" s="709"/>
      <c r="NL79" s="709"/>
      <c r="NM79" s="709"/>
      <c r="NN79" s="709"/>
      <c r="NO79" s="709"/>
      <c r="NP79" s="709"/>
      <c r="NQ79" s="709"/>
      <c r="NR79" s="709"/>
      <c r="NS79" s="709"/>
      <c r="NT79" s="709"/>
      <c r="NU79" s="709"/>
      <c r="NV79" s="709"/>
      <c r="NW79" s="709"/>
      <c r="NX79" s="709"/>
      <c r="NY79" s="709"/>
      <c r="NZ79" s="709"/>
      <c r="OA79" s="709"/>
      <c r="OB79" s="709"/>
      <c r="OC79" s="709"/>
      <c r="OD79" s="709"/>
      <c r="OE79" s="709"/>
      <c r="OF79" s="709"/>
      <c r="OG79" s="709"/>
      <c r="OH79" s="709"/>
      <c r="OI79" s="709"/>
      <c r="OJ79" s="709"/>
      <c r="OK79" s="709"/>
      <c r="OL79" s="709"/>
      <c r="OM79" s="709"/>
      <c r="ON79" s="709"/>
      <c r="OO79" s="709"/>
      <c r="OP79" s="709"/>
      <c r="OQ79" s="709"/>
      <c r="OR79" s="709"/>
      <c r="OS79" s="709"/>
      <c r="OT79" s="709"/>
      <c r="OU79" s="709"/>
      <c r="OV79" s="709"/>
      <c r="OW79" s="709"/>
      <c r="OX79" s="709"/>
      <c r="OY79" s="709"/>
      <c r="OZ79" s="709"/>
      <c r="PA79" s="709"/>
      <c r="PB79" s="709"/>
      <c r="PC79" s="709"/>
      <c r="PD79" s="709"/>
      <c r="PE79" s="709"/>
      <c r="PF79" s="709"/>
      <c r="PG79" s="709"/>
      <c r="PH79" s="709"/>
      <c r="PI79" s="709"/>
      <c r="PJ79" s="709"/>
      <c r="PK79" s="709"/>
      <c r="PL79" s="709"/>
      <c r="PM79" s="709"/>
      <c r="PN79" s="709"/>
      <c r="PO79" s="709"/>
      <c r="PP79" s="709"/>
      <c r="PQ79" s="709"/>
      <c r="PR79" s="709"/>
      <c r="PS79" s="709"/>
      <c r="PT79" s="709"/>
      <c r="PU79" s="709"/>
      <c r="PV79" s="709"/>
      <c r="PW79" s="709"/>
      <c r="PX79" s="709"/>
      <c r="PY79" s="709"/>
      <c r="PZ79" s="709"/>
      <c r="QA79" s="709"/>
      <c r="QB79" s="709"/>
      <c r="QC79" s="709"/>
      <c r="QD79" s="709"/>
      <c r="QE79" s="709"/>
      <c r="QF79" s="709"/>
      <c r="QG79" s="709"/>
      <c r="QH79" s="709"/>
      <c r="QI79" s="709"/>
      <c r="QJ79" s="709"/>
      <c r="QK79" s="709"/>
      <c r="QL79" s="709"/>
      <c r="QM79" s="709"/>
      <c r="QN79" s="709"/>
      <c r="QO79" s="709"/>
      <c r="QP79" s="709"/>
      <c r="QQ79" s="709"/>
      <c r="QR79" s="709"/>
      <c r="QS79" s="709"/>
      <c r="QT79" s="709"/>
      <c r="QU79" s="709"/>
      <c r="QV79" s="709"/>
      <c r="QW79" s="709"/>
      <c r="QX79" s="709"/>
      <c r="QY79" s="709"/>
      <c r="QZ79" s="709"/>
      <c r="RA79" s="709"/>
      <c r="RB79" s="709"/>
      <c r="RC79" s="709"/>
      <c r="RD79" s="709"/>
      <c r="RE79" s="709"/>
      <c r="RF79" s="709"/>
      <c r="RG79" s="709"/>
      <c r="RH79" s="709"/>
      <c r="RI79" s="709"/>
      <c r="RJ79" s="709"/>
      <c r="RK79" s="709"/>
      <c r="RL79" s="709"/>
      <c r="RM79" s="709"/>
      <c r="RN79" s="709"/>
      <c r="RO79" s="709"/>
      <c r="RP79" s="709"/>
      <c r="RQ79" s="709"/>
      <c r="RR79" s="709"/>
      <c r="RS79" s="709"/>
      <c r="RT79" s="709"/>
      <c r="RU79" s="709"/>
      <c r="RV79" s="709"/>
      <c r="RW79" s="709"/>
      <c r="RX79" s="709"/>
      <c r="RY79" s="709"/>
      <c r="RZ79" s="709"/>
      <c r="SA79" s="709"/>
      <c r="SB79" s="709"/>
      <c r="SC79" s="709"/>
      <c r="SD79" s="709"/>
      <c r="SE79" s="709"/>
      <c r="SF79" s="709"/>
      <c r="SG79" s="709"/>
      <c r="SH79" s="709"/>
      <c r="SI79" s="709"/>
      <c r="SJ79" s="709"/>
      <c r="SK79" s="709"/>
      <c r="SL79" s="709"/>
      <c r="SM79" s="709"/>
      <c r="SN79" s="709"/>
      <c r="SO79" s="709"/>
      <c r="SP79" s="709"/>
      <c r="SQ79" s="709"/>
      <c r="SR79" s="709"/>
      <c r="SS79" s="709"/>
      <c r="ST79" s="709"/>
      <c r="SU79" s="709"/>
      <c r="SV79" s="709"/>
      <c r="SW79" s="709"/>
      <c r="SX79" s="709"/>
      <c r="SY79" s="709"/>
      <c r="SZ79" s="709"/>
      <c r="TA79" s="709"/>
      <c r="TB79" s="709"/>
      <c r="TC79" s="709"/>
      <c r="TD79" s="709"/>
      <c r="TE79" s="709"/>
      <c r="TF79" s="709"/>
      <c r="TG79" s="709"/>
      <c r="TH79" s="709"/>
      <c r="TI79" s="709"/>
      <c r="TJ79" s="709"/>
      <c r="TK79" s="709"/>
      <c r="TL79" s="709"/>
      <c r="TM79" s="709"/>
      <c r="TN79" s="709"/>
      <c r="TO79" s="709"/>
      <c r="TP79" s="709"/>
      <c r="TQ79" s="709"/>
      <c r="TR79" s="709"/>
      <c r="TS79" s="709"/>
      <c r="TT79" s="709"/>
      <c r="TU79" s="709"/>
      <c r="TV79" s="709"/>
      <c r="TW79" s="709"/>
      <c r="TX79" s="709"/>
      <c r="TY79" s="709"/>
      <c r="TZ79" s="709"/>
      <c r="UA79" s="709"/>
      <c r="UB79" s="709"/>
      <c r="UC79" s="709"/>
      <c r="UD79" s="709"/>
      <c r="UE79" s="709"/>
      <c r="UF79" s="709"/>
      <c r="UG79" s="709"/>
      <c r="UH79" s="709"/>
      <c r="UI79" s="709"/>
      <c r="UJ79" s="709"/>
      <c r="UK79" s="709"/>
      <c r="UL79" s="709"/>
      <c r="UM79" s="709"/>
      <c r="UN79" s="709"/>
      <c r="UO79" s="709"/>
      <c r="UP79" s="709"/>
      <c r="UQ79" s="709"/>
      <c r="UR79" s="709"/>
      <c r="US79" s="709"/>
      <c r="UT79" s="709"/>
      <c r="UU79" s="709"/>
      <c r="UV79" s="709"/>
      <c r="UW79" s="709"/>
      <c r="UX79" s="709"/>
      <c r="UY79" s="709"/>
      <c r="UZ79" s="709"/>
      <c r="VA79" s="709"/>
      <c r="VB79" s="709"/>
      <c r="VC79" s="709"/>
      <c r="VD79" s="709"/>
      <c r="VE79" s="709"/>
      <c r="VF79" s="709"/>
      <c r="VG79" s="709"/>
      <c r="VH79" s="709"/>
      <c r="VI79" s="709"/>
      <c r="VJ79" s="709"/>
      <c r="VK79" s="709"/>
      <c r="VL79" s="709"/>
      <c r="VM79" s="709"/>
      <c r="VN79" s="709"/>
      <c r="VO79" s="709"/>
      <c r="VP79" s="709"/>
      <c r="VQ79" s="709"/>
      <c r="VR79" s="709"/>
      <c r="VS79" s="709"/>
      <c r="VT79" s="709"/>
      <c r="VU79" s="709"/>
      <c r="VV79" s="709"/>
      <c r="VW79" s="709"/>
      <c r="VX79" s="709"/>
      <c r="VY79" s="709"/>
      <c r="VZ79" s="709"/>
      <c r="WA79" s="709"/>
      <c r="WB79" s="709"/>
      <c r="WC79" s="709"/>
      <c r="WD79" s="709"/>
      <c r="WE79" s="709"/>
      <c r="WF79" s="709"/>
      <c r="WG79" s="709"/>
      <c r="WH79" s="709"/>
      <c r="WI79" s="709"/>
      <c r="WJ79" s="709"/>
      <c r="WK79" s="709"/>
      <c r="WL79" s="709"/>
      <c r="WM79" s="709"/>
      <c r="WN79" s="709"/>
      <c r="WO79" s="709"/>
      <c r="WP79" s="709"/>
      <c r="WQ79" s="709"/>
      <c r="WR79" s="709"/>
      <c r="WS79" s="709"/>
      <c r="WT79" s="709"/>
      <c r="WU79" s="709"/>
      <c r="WV79" s="709"/>
      <c r="WW79" s="709"/>
      <c r="WX79" s="709"/>
      <c r="WY79" s="709"/>
      <c r="WZ79" s="709"/>
      <c r="XA79" s="709"/>
      <c r="XB79" s="709"/>
      <c r="XC79" s="709"/>
      <c r="XD79" s="709"/>
      <c r="XE79" s="709"/>
      <c r="XF79" s="709"/>
      <c r="XG79" s="709"/>
      <c r="XH79" s="709"/>
      <c r="XI79" s="709"/>
      <c r="XJ79" s="709"/>
      <c r="XK79" s="709"/>
      <c r="XL79" s="709"/>
      <c r="XM79" s="709"/>
      <c r="XN79" s="709"/>
      <c r="XO79" s="709"/>
      <c r="XP79" s="709"/>
      <c r="XQ79" s="709"/>
      <c r="XR79" s="709"/>
      <c r="XS79" s="709"/>
      <c r="XT79" s="709"/>
      <c r="XU79" s="709"/>
      <c r="XV79" s="709"/>
      <c r="XW79" s="709"/>
      <c r="XX79" s="709"/>
      <c r="XY79" s="709"/>
      <c r="XZ79" s="709"/>
      <c r="YA79" s="709"/>
      <c r="YB79" s="709"/>
      <c r="YC79" s="709"/>
      <c r="YD79" s="709"/>
      <c r="YE79" s="709"/>
      <c r="YF79" s="709"/>
      <c r="YG79" s="709"/>
      <c r="YH79" s="709"/>
      <c r="YI79" s="709"/>
      <c r="YJ79" s="709"/>
      <c r="YK79" s="709"/>
      <c r="YL79" s="709"/>
      <c r="YM79" s="709"/>
      <c r="YN79" s="709"/>
      <c r="YO79" s="709"/>
      <c r="YP79" s="709"/>
      <c r="YQ79" s="709"/>
      <c r="YR79" s="709"/>
      <c r="YS79" s="709"/>
      <c r="YT79" s="709"/>
      <c r="YU79" s="709"/>
      <c r="YV79" s="709"/>
      <c r="YW79" s="709"/>
      <c r="YX79" s="709"/>
      <c r="YY79" s="709"/>
      <c r="YZ79" s="709"/>
      <c r="ZA79" s="709"/>
      <c r="ZB79" s="709"/>
      <c r="ZC79" s="709"/>
      <c r="ZD79" s="709"/>
      <c r="ZE79" s="709"/>
      <c r="ZF79" s="709"/>
      <c r="ZG79" s="709"/>
      <c r="ZH79" s="709"/>
      <c r="ZI79" s="709"/>
      <c r="ZJ79" s="709"/>
      <c r="ZK79" s="709"/>
      <c r="ZL79" s="709"/>
      <c r="ZM79" s="709"/>
      <c r="ZN79" s="709"/>
      <c r="ZO79" s="709"/>
      <c r="ZP79" s="709"/>
      <c r="ZQ79" s="709"/>
      <c r="ZR79" s="709"/>
      <c r="ZS79" s="709"/>
      <c r="ZT79" s="709"/>
      <c r="ZU79" s="709"/>
      <c r="ZV79" s="709"/>
      <c r="ZW79" s="709"/>
      <c r="ZX79" s="709"/>
      <c r="ZY79" s="709"/>
      <c r="ZZ79" s="709"/>
      <c r="AAA79" s="709"/>
      <c r="AAB79" s="709"/>
      <c r="AAC79" s="709"/>
      <c r="AAD79" s="709"/>
      <c r="AAE79" s="709"/>
      <c r="AAF79" s="709"/>
      <c r="AAG79" s="709"/>
      <c r="AAH79" s="709"/>
      <c r="AAI79" s="709"/>
      <c r="AAJ79" s="709"/>
      <c r="AAK79" s="709"/>
      <c r="AAL79" s="709"/>
      <c r="AAM79" s="709"/>
      <c r="AAN79" s="709"/>
      <c r="AAO79" s="709"/>
      <c r="AAP79" s="709"/>
      <c r="AAQ79" s="709"/>
      <c r="AAR79" s="709"/>
      <c r="AAS79" s="709"/>
      <c r="AAT79" s="709"/>
      <c r="AAU79" s="709"/>
      <c r="AAV79" s="709"/>
      <c r="AAW79" s="709"/>
      <c r="AAX79" s="709"/>
      <c r="AAY79" s="709"/>
      <c r="AAZ79" s="709"/>
      <c r="ABA79" s="709"/>
      <c r="ABB79" s="709"/>
      <c r="ABC79" s="709"/>
      <c r="ABD79" s="709"/>
      <c r="ABE79" s="709"/>
      <c r="ABF79" s="709"/>
      <c r="ABG79" s="709"/>
      <c r="ABH79" s="709"/>
      <c r="ABI79" s="709"/>
      <c r="ABJ79" s="709"/>
      <c r="ABK79" s="709"/>
      <c r="ABL79" s="709"/>
      <c r="ABM79" s="709"/>
      <c r="ABN79" s="709"/>
      <c r="ABO79" s="709"/>
      <c r="ABP79" s="709"/>
      <c r="ABQ79" s="709"/>
      <c r="ABR79" s="709"/>
      <c r="ABS79" s="709"/>
      <c r="ABT79" s="709"/>
      <c r="ABU79" s="709"/>
      <c r="ABV79" s="709"/>
      <c r="ABW79" s="709"/>
      <c r="ABX79" s="709"/>
      <c r="ABY79" s="709"/>
      <c r="ABZ79" s="709"/>
      <c r="ACA79" s="709"/>
      <c r="ACB79" s="709"/>
      <c r="ACC79" s="709"/>
      <c r="ACD79" s="709"/>
      <c r="ACE79" s="709"/>
      <c r="ACF79" s="709"/>
      <c r="ACG79" s="709"/>
      <c r="ACH79" s="709"/>
      <c r="ACI79" s="709"/>
      <c r="ACJ79" s="709"/>
      <c r="ACK79" s="709"/>
      <c r="ACL79" s="709"/>
      <c r="ACM79" s="709"/>
      <c r="ACN79" s="709"/>
      <c r="ACO79" s="709"/>
      <c r="ACP79" s="709"/>
      <c r="ACQ79" s="709"/>
      <c r="ACR79" s="709"/>
      <c r="ACS79" s="709"/>
      <c r="ACT79" s="709"/>
      <c r="ACU79" s="709"/>
      <c r="ACV79" s="709"/>
      <c r="ACW79" s="709"/>
      <c r="ACX79" s="709"/>
      <c r="ACY79" s="709"/>
      <c r="ACZ79" s="709"/>
      <c r="ADA79" s="709"/>
      <c r="ADB79" s="709"/>
      <c r="ADC79" s="709"/>
      <c r="ADD79" s="709"/>
      <c r="ADE79" s="709"/>
      <c r="ADF79" s="709"/>
      <c r="ADG79" s="709"/>
      <c r="ADH79" s="709"/>
      <c r="ADI79" s="709"/>
      <c r="ADJ79" s="709"/>
      <c r="ADK79" s="709"/>
      <c r="ADL79" s="709"/>
      <c r="ADM79" s="709"/>
      <c r="ADN79" s="709"/>
      <c r="ADO79" s="709"/>
      <c r="ADP79" s="709"/>
      <c r="ADQ79" s="709"/>
      <c r="ADR79" s="709"/>
      <c r="ADS79" s="709"/>
      <c r="ADT79" s="709"/>
      <c r="ADU79" s="709"/>
      <c r="ADV79" s="709"/>
      <c r="ADW79" s="709"/>
      <c r="ADX79" s="709"/>
      <c r="ADY79" s="709"/>
      <c r="ADZ79" s="709"/>
      <c r="AEA79" s="709"/>
      <c r="AEB79" s="709"/>
      <c r="AEC79" s="709"/>
      <c r="AED79" s="709"/>
      <c r="AEE79" s="709"/>
      <c r="AEF79" s="709"/>
      <c r="AEG79" s="709"/>
      <c r="AEH79" s="709"/>
      <c r="AEI79" s="709"/>
      <c r="AEJ79" s="709"/>
      <c r="AEK79" s="709"/>
      <c r="AEL79" s="709"/>
      <c r="AEM79" s="709"/>
      <c r="AEN79" s="709"/>
      <c r="AEO79" s="709"/>
      <c r="AEP79" s="709"/>
      <c r="AEQ79" s="709"/>
      <c r="AER79" s="709"/>
      <c r="AES79" s="709"/>
      <c r="AET79" s="709"/>
      <c r="AEU79" s="709"/>
      <c r="AEV79" s="709"/>
      <c r="AEW79" s="709"/>
      <c r="AEX79" s="709"/>
      <c r="AEY79" s="709"/>
      <c r="AEZ79" s="709"/>
      <c r="AFA79" s="709"/>
      <c r="AFB79" s="709"/>
      <c r="AFC79" s="709"/>
      <c r="AFD79" s="709"/>
      <c r="AFE79" s="709"/>
      <c r="AFF79" s="709"/>
      <c r="AFG79" s="709"/>
      <c r="AFH79" s="709"/>
      <c r="AFI79" s="709"/>
      <c r="AFJ79" s="709"/>
      <c r="AFK79" s="709"/>
      <c r="AFL79" s="709"/>
      <c r="AFM79" s="709"/>
      <c r="AFN79" s="709"/>
      <c r="AFO79" s="709"/>
      <c r="AFP79" s="709"/>
      <c r="AFQ79" s="709"/>
      <c r="AFR79" s="709"/>
      <c r="AFS79" s="709"/>
      <c r="AFT79" s="709"/>
      <c r="AFU79" s="709"/>
      <c r="AFV79" s="709"/>
      <c r="AFW79" s="709"/>
      <c r="AFX79" s="709"/>
      <c r="AFY79" s="709"/>
      <c r="AFZ79" s="709"/>
      <c r="AGA79" s="709"/>
      <c r="AGB79" s="709"/>
      <c r="AGC79" s="709"/>
      <c r="AGD79" s="709"/>
      <c r="AGE79" s="709"/>
      <c r="AGF79" s="709"/>
      <c r="AGG79" s="709"/>
      <c r="AGH79" s="709"/>
      <c r="AGI79" s="709"/>
      <c r="AGJ79" s="709"/>
      <c r="AGK79" s="709"/>
      <c r="AGL79" s="709"/>
      <c r="AGM79" s="709"/>
      <c r="AGN79" s="709"/>
      <c r="AGO79" s="709"/>
      <c r="AGP79" s="709"/>
      <c r="AGQ79" s="709"/>
      <c r="AGR79" s="709"/>
      <c r="AGS79" s="709"/>
      <c r="AGT79" s="709"/>
      <c r="AGU79" s="709"/>
      <c r="AGV79" s="709"/>
      <c r="AGW79" s="709"/>
      <c r="AGX79" s="709"/>
      <c r="AGY79" s="709"/>
      <c r="AGZ79" s="709"/>
      <c r="AHA79" s="709"/>
      <c r="AHB79" s="709"/>
      <c r="AHC79" s="709"/>
      <c r="AHD79" s="709"/>
      <c r="AHE79" s="709"/>
      <c r="AHF79" s="709"/>
      <c r="AHG79" s="709"/>
      <c r="AHH79" s="709"/>
      <c r="AHI79" s="709"/>
      <c r="AHJ79" s="709"/>
      <c r="AHK79" s="709"/>
      <c r="AHL79" s="709"/>
      <c r="AHM79" s="709"/>
      <c r="AHN79" s="709"/>
      <c r="AHO79" s="709"/>
      <c r="AHP79" s="709"/>
      <c r="AHQ79" s="709"/>
      <c r="AHR79" s="709"/>
      <c r="AHS79" s="709"/>
      <c r="AHT79" s="709"/>
      <c r="AHU79" s="709"/>
      <c r="AHV79" s="709"/>
      <c r="AHW79" s="709"/>
      <c r="AHX79" s="709"/>
      <c r="AHY79" s="709"/>
      <c r="AHZ79" s="709"/>
      <c r="AIA79" s="709"/>
      <c r="AIB79" s="709"/>
      <c r="AIC79" s="709"/>
      <c r="AID79" s="709"/>
      <c r="AIE79" s="709"/>
      <c r="AIF79" s="709"/>
      <c r="AIG79" s="709"/>
      <c r="AIH79" s="709"/>
      <c r="AII79" s="709"/>
      <c r="AIJ79" s="709"/>
      <c r="AIK79" s="709"/>
      <c r="AIL79" s="709"/>
      <c r="AIM79" s="709"/>
      <c r="AIN79" s="709"/>
      <c r="AIO79" s="709"/>
      <c r="AIP79" s="709"/>
      <c r="AIQ79" s="709"/>
      <c r="AIR79" s="709"/>
      <c r="AIS79" s="709"/>
      <c r="AIT79" s="709"/>
      <c r="AIU79" s="709"/>
      <c r="AIV79" s="709"/>
      <c r="AIW79" s="709"/>
      <c r="AIX79" s="709"/>
      <c r="AIY79" s="709"/>
      <c r="AIZ79" s="709"/>
      <c r="AJA79" s="709"/>
      <c r="AJB79" s="709"/>
      <c r="AJC79" s="709"/>
      <c r="AJD79" s="709"/>
      <c r="AJE79" s="709"/>
      <c r="AJF79" s="709"/>
      <c r="AJG79" s="709"/>
      <c r="AJH79" s="709"/>
      <c r="AJI79" s="709"/>
      <c r="AJJ79" s="709"/>
      <c r="AJK79" s="709"/>
      <c r="AJL79" s="709"/>
      <c r="AJM79" s="709"/>
      <c r="AJN79" s="709"/>
      <c r="AJO79" s="709"/>
      <c r="AJP79" s="709"/>
      <c r="AJQ79" s="709"/>
      <c r="AJR79" s="709"/>
      <c r="AJS79" s="709"/>
      <c r="AJT79" s="709"/>
      <c r="AJU79" s="709"/>
      <c r="AJV79" s="709"/>
      <c r="AJW79" s="709"/>
      <c r="AJX79" s="709"/>
      <c r="AJY79" s="709"/>
      <c r="AJZ79" s="709"/>
      <c r="AKA79" s="709"/>
      <c r="AKB79" s="709"/>
      <c r="AKC79" s="709"/>
      <c r="AKD79" s="709"/>
      <c r="AKE79" s="709"/>
      <c r="AKF79" s="709"/>
      <c r="AKG79" s="709"/>
      <c r="AKH79" s="709"/>
      <c r="AKI79" s="709"/>
      <c r="AKJ79" s="709"/>
      <c r="AKK79" s="709"/>
      <c r="AKL79" s="709"/>
      <c r="AKM79" s="709"/>
      <c r="AKN79" s="709"/>
      <c r="AKO79" s="709"/>
      <c r="AKP79" s="709"/>
      <c r="AKQ79" s="709"/>
      <c r="AKR79" s="709"/>
      <c r="AKS79" s="709"/>
      <c r="AKT79" s="709"/>
      <c r="AKU79" s="709"/>
      <c r="AKV79" s="709"/>
      <c r="AKW79" s="709"/>
      <c r="AKX79" s="709"/>
      <c r="AKY79" s="709"/>
      <c r="AKZ79" s="709"/>
      <c r="ALA79" s="709"/>
      <c r="ALB79" s="709"/>
      <c r="ALC79" s="709"/>
      <c r="ALD79" s="709"/>
      <c r="ALE79" s="709"/>
      <c r="ALF79" s="709"/>
      <c r="ALG79" s="709"/>
      <c r="ALH79" s="709"/>
      <c r="ALI79" s="709"/>
      <c r="ALJ79" s="709"/>
      <c r="ALK79" s="709"/>
      <c r="ALL79" s="709"/>
      <c r="ALM79" s="709"/>
      <c r="ALN79" s="709"/>
      <c r="ALO79" s="709"/>
      <c r="ALP79" s="709"/>
      <c r="ALQ79" s="709"/>
      <c r="ALR79" s="709"/>
      <c r="ALS79" s="709"/>
      <c r="ALT79" s="709"/>
      <c r="ALU79" s="709"/>
      <c r="ALV79" s="709"/>
      <c r="ALW79" s="709"/>
      <c r="ALX79" s="709"/>
      <c r="ALY79" s="709"/>
      <c r="ALZ79" s="709"/>
      <c r="AMA79" s="709"/>
      <c r="AMB79" s="709"/>
      <c r="AMC79" s="709"/>
      <c r="AMD79" s="709"/>
      <c r="AME79" s="709"/>
      <c r="AMF79" s="709"/>
      <c r="AMG79" s="709"/>
      <c r="AMH79" s="709"/>
      <c r="AMI79" s="709"/>
      <c r="AMJ79" s="709"/>
      <c r="AMK79" s="709"/>
      <c r="AML79" s="709"/>
      <c r="AMM79" s="709"/>
      <c r="AMN79" s="709"/>
      <c r="AMO79" s="709"/>
      <c r="AMP79" s="709"/>
      <c r="AMQ79" s="709"/>
      <c r="AMR79" s="709"/>
      <c r="AMS79" s="709"/>
      <c r="AMT79" s="709"/>
      <c r="AMU79" s="709"/>
      <c r="AMV79" s="709"/>
      <c r="AMW79" s="709"/>
      <c r="AMX79" s="709"/>
      <c r="AMY79" s="709"/>
      <c r="AMZ79" s="709"/>
      <c r="ANA79" s="709"/>
      <c r="ANB79" s="709"/>
      <c r="ANC79" s="709"/>
      <c r="AND79" s="709"/>
      <c r="ANE79" s="709"/>
      <c r="ANF79" s="709"/>
      <c r="ANG79" s="709"/>
      <c r="ANH79" s="709"/>
      <c r="ANI79" s="709"/>
      <c r="ANJ79" s="709"/>
      <c r="ANK79" s="709"/>
      <c r="ANL79" s="709"/>
      <c r="ANM79" s="709"/>
      <c r="ANN79" s="709"/>
      <c r="ANO79" s="709"/>
      <c r="ANP79" s="709"/>
      <c r="ANQ79" s="709"/>
      <c r="ANR79" s="709"/>
      <c r="ANS79" s="709"/>
      <c r="ANT79" s="709"/>
      <c r="ANU79" s="709"/>
      <c r="ANV79" s="709"/>
      <c r="ANW79" s="709"/>
      <c r="ANX79" s="709"/>
      <c r="ANY79" s="709"/>
      <c r="ANZ79" s="709"/>
      <c r="AOA79" s="709"/>
      <c r="AOB79" s="709"/>
      <c r="AOC79" s="709"/>
      <c r="AOD79" s="709"/>
      <c r="AOE79" s="709"/>
      <c r="AOF79" s="709"/>
      <c r="AOG79" s="709"/>
      <c r="AOH79" s="709"/>
      <c r="AOI79" s="709"/>
      <c r="AOJ79" s="709"/>
      <c r="AOK79" s="709"/>
      <c r="AOL79" s="709"/>
      <c r="AOM79" s="709"/>
      <c r="AON79" s="709"/>
      <c r="AOO79" s="709"/>
      <c r="AOP79" s="709"/>
      <c r="AOQ79" s="709"/>
      <c r="AOR79" s="709"/>
      <c r="AOS79" s="709"/>
      <c r="AOT79" s="709"/>
      <c r="AOU79" s="709"/>
      <c r="AOV79" s="709"/>
      <c r="AOW79" s="709"/>
      <c r="AOX79" s="709"/>
      <c r="AOY79" s="709"/>
      <c r="AOZ79" s="709"/>
      <c r="APA79" s="709"/>
      <c r="APB79" s="709"/>
      <c r="APC79" s="709"/>
      <c r="APD79" s="709"/>
      <c r="APE79" s="709"/>
      <c r="APF79" s="709"/>
      <c r="APG79" s="709"/>
      <c r="APH79" s="709"/>
      <c r="API79" s="709"/>
      <c r="APJ79" s="709"/>
      <c r="APK79" s="709"/>
      <c r="APL79" s="709"/>
      <c r="APM79" s="709"/>
      <c r="APN79" s="709"/>
      <c r="APO79" s="709"/>
      <c r="APP79" s="709"/>
      <c r="APQ79" s="709"/>
      <c r="APR79" s="709"/>
      <c r="APS79" s="709"/>
      <c r="APT79" s="709"/>
      <c r="APU79" s="709"/>
      <c r="APV79" s="709"/>
      <c r="APW79" s="709"/>
      <c r="APX79" s="709"/>
      <c r="APY79" s="709"/>
      <c r="APZ79" s="709"/>
      <c r="AQA79" s="709"/>
      <c r="AQB79" s="709"/>
      <c r="AQC79" s="709"/>
      <c r="AQD79" s="709"/>
      <c r="AQE79" s="709"/>
      <c r="AQF79" s="709"/>
      <c r="AQG79" s="709"/>
      <c r="AQH79" s="709"/>
      <c r="AQI79" s="709"/>
      <c r="AQJ79" s="709"/>
      <c r="AQK79" s="709"/>
      <c r="AQL79" s="709"/>
      <c r="AQM79" s="709"/>
      <c r="AQN79" s="709"/>
      <c r="AQO79" s="709"/>
      <c r="AQP79" s="709"/>
      <c r="AQQ79" s="709"/>
      <c r="AQR79" s="709"/>
      <c r="AQS79" s="709"/>
      <c r="AQT79" s="709"/>
      <c r="AQU79" s="709"/>
      <c r="AQV79" s="709"/>
      <c r="AQW79" s="709"/>
      <c r="AQX79" s="709"/>
      <c r="AQY79" s="709"/>
      <c r="AQZ79" s="709"/>
      <c r="ARA79" s="709"/>
      <c r="ARB79" s="709"/>
      <c r="ARC79" s="709"/>
      <c r="ARD79" s="709"/>
      <c r="ARE79" s="709"/>
      <c r="ARF79" s="709"/>
      <c r="ARG79" s="709"/>
      <c r="ARH79" s="709"/>
      <c r="ARI79" s="709"/>
      <c r="ARJ79" s="709"/>
      <c r="ARK79" s="709"/>
      <c r="ARL79" s="709"/>
      <c r="ARM79" s="709"/>
      <c r="ARN79" s="709"/>
      <c r="ARO79" s="709"/>
      <c r="ARP79" s="709"/>
      <c r="ARQ79" s="709"/>
      <c r="ARR79" s="709"/>
      <c r="ARS79" s="709"/>
      <c r="ART79" s="709"/>
      <c r="ARU79" s="709"/>
      <c r="ARV79" s="709"/>
      <c r="ARW79" s="709"/>
      <c r="ARX79" s="709"/>
      <c r="ARY79" s="709"/>
      <c r="ARZ79" s="709"/>
      <c r="ASA79" s="709"/>
      <c r="ASB79" s="709"/>
      <c r="ASC79" s="709"/>
      <c r="ASD79" s="709"/>
      <c r="ASE79" s="709"/>
      <c r="ASF79" s="709"/>
      <c r="ASG79" s="709"/>
      <c r="ASH79" s="709"/>
      <c r="ASI79" s="709"/>
      <c r="ASJ79" s="709"/>
      <c r="ASK79" s="709"/>
      <c r="ASL79" s="709"/>
      <c r="ASM79" s="709"/>
      <c r="ASN79" s="709"/>
      <c r="ASO79" s="709"/>
      <c r="ASP79" s="709"/>
      <c r="ASQ79" s="709"/>
      <c r="ASR79" s="709"/>
      <c r="ASS79" s="709"/>
      <c r="AST79" s="709"/>
      <c r="ASU79" s="709"/>
      <c r="ASV79" s="709"/>
      <c r="ASW79" s="709"/>
      <c r="ASX79" s="709"/>
      <c r="ASY79" s="709"/>
      <c r="ASZ79" s="709"/>
      <c r="ATA79" s="709"/>
      <c r="ATB79" s="709"/>
      <c r="ATC79" s="709"/>
      <c r="ATD79" s="709"/>
      <c r="ATE79" s="709"/>
      <c r="ATF79" s="709"/>
      <c r="ATG79" s="709"/>
      <c r="ATH79" s="709"/>
      <c r="ATI79" s="709"/>
      <c r="ATJ79" s="709"/>
      <c r="ATK79" s="709"/>
      <c r="ATL79" s="709"/>
      <c r="ATM79" s="709"/>
      <c r="ATN79" s="709"/>
      <c r="ATO79" s="709"/>
      <c r="ATP79" s="709"/>
      <c r="ATQ79" s="709"/>
      <c r="ATR79" s="709"/>
      <c r="ATS79" s="709"/>
      <c r="ATT79" s="709"/>
      <c r="ATU79" s="709"/>
      <c r="ATV79" s="709"/>
      <c r="ATW79" s="709"/>
      <c r="ATX79" s="709"/>
      <c r="ATY79" s="709"/>
      <c r="ATZ79" s="709"/>
      <c r="AUA79" s="709"/>
      <c r="AUB79" s="709"/>
      <c r="AUC79" s="709"/>
      <c r="AUD79" s="709"/>
      <c r="AUE79" s="709"/>
      <c r="AUF79" s="709"/>
      <c r="AUG79" s="709"/>
      <c r="AUH79" s="709"/>
      <c r="AUI79" s="709"/>
      <c r="AUJ79" s="709"/>
      <c r="AUK79" s="709"/>
      <c r="AUL79" s="709"/>
      <c r="AUM79" s="709"/>
      <c r="AUN79" s="709"/>
      <c r="AUO79" s="709"/>
      <c r="AUP79" s="709"/>
      <c r="AUQ79" s="709"/>
      <c r="AUR79" s="709"/>
      <c r="AUS79" s="709"/>
      <c r="AUT79" s="709"/>
      <c r="AUU79" s="709"/>
      <c r="AUV79" s="709"/>
      <c r="AUW79" s="709"/>
      <c r="AUX79" s="709"/>
      <c r="AUY79" s="709"/>
      <c r="AUZ79" s="709"/>
      <c r="AVA79" s="709"/>
      <c r="AVB79" s="709"/>
      <c r="AVC79" s="709"/>
      <c r="AVD79" s="709"/>
      <c r="AVE79" s="709"/>
      <c r="AVF79" s="709"/>
      <c r="AVG79" s="709"/>
      <c r="AVH79" s="709"/>
      <c r="AVI79" s="709"/>
      <c r="AVJ79" s="709"/>
      <c r="AVK79" s="709"/>
      <c r="AVL79" s="709"/>
      <c r="AVM79" s="709"/>
      <c r="AVN79" s="709"/>
      <c r="AVO79" s="709"/>
      <c r="AVP79" s="709"/>
      <c r="AVQ79" s="709"/>
      <c r="AVR79" s="709"/>
      <c r="AVS79" s="709"/>
      <c r="AVT79" s="709"/>
      <c r="AVU79" s="709"/>
      <c r="AVV79" s="709"/>
      <c r="AVW79" s="709"/>
      <c r="AVX79" s="709"/>
      <c r="AVY79" s="709"/>
      <c r="AVZ79" s="709"/>
      <c r="AWA79" s="709"/>
      <c r="AWB79" s="709"/>
      <c r="AWC79" s="709"/>
      <c r="AWD79" s="709"/>
      <c r="AWE79" s="709"/>
      <c r="AWF79" s="709"/>
      <c r="AWG79" s="709"/>
      <c r="AWH79" s="709"/>
      <c r="AWI79" s="709"/>
      <c r="AWJ79" s="709"/>
      <c r="AWK79" s="709"/>
      <c r="AWL79" s="709"/>
      <c r="AWM79" s="709"/>
      <c r="AWN79" s="709"/>
      <c r="AWO79" s="709"/>
      <c r="AWP79" s="709"/>
      <c r="AWQ79" s="709"/>
      <c r="AWR79" s="709"/>
      <c r="AWS79" s="709"/>
      <c r="AWT79" s="709"/>
      <c r="AWU79" s="709"/>
      <c r="AWV79" s="709"/>
      <c r="AWW79" s="709"/>
      <c r="AWX79" s="709"/>
      <c r="AWY79" s="709"/>
      <c r="AWZ79" s="709"/>
      <c r="AXA79" s="709"/>
      <c r="AXB79" s="709"/>
      <c r="AXC79" s="709"/>
      <c r="AXD79" s="709"/>
      <c r="AXE79" s="709"/>
      <c r="AXF79" s="709"/>
      <c r="AXG79" s="709"/>
      <c r="AXH79" s="709"/>
      <c r="AXI79" s="709"/>
      <c r="AXJ79" s="709"/>
      <c r="AXK79" s="709"/>
      <c r="AXL79" s="709"/>
      <c r="AXM79" s="709"/>
      <c r="AXN79" s="709"/>
      <c r="AXO79" s="709"/>
      <c r="AXP79" s="709"/>
      <c r="AXQ79" s="709"/>
      <c r="AXR79" s="709"/>
      <c r="AXS79" s="709"/>
      <c r="AXT79" s="709"/>
      <c r="AXU79" s="709"/>
      <c r="AXV79" s="709"/>
      <c r="AXW79" s="709"/>
      <c r="AXX79" s="709"/>
      <c r="AXY79" s="709"/>
      <c r="AXZ79" s="709"/>
      <c r="AYA79" s="709"/>
      <c r="AYB79" s="709"/>
      <c r="AYC79" s="709"/>
      <c r="AYD79" s="709"/>
      <c r="AYE79" s="709"/>
      <c r="AYF79" s="709"/>
      <c r="AYG79" s="709"/>
      <c r="AYH79" s="709"/>
      <c r="AYI79" s="709"/>
      <c r="AYJ79" s="709"/>
      <c r="AYK79" s="709"/>
      <c r="AYL79" s="709"/>
      <c r="AYM79" s="709"/>
      <c r="AYN79" s="709"/>
      <c r="AYO79" s="709"/>
      <c r="AYP79" s="709"/>
      <c r="AYQ79" s="709"/>
      <c r="AYR79" s="709"/>
      <c r="AYS79" s="709"/>
      <c r="AYT79" s="709"/>
      <c r="AYU79" s="709"/>
      <c r="AYV79" s="709"/>
      <c r="AYW79" s="709"/>
      <c r="AYX79" s="709"/>
      <c r="AYY79" s="709"/>
      <c r="AYZ79" s="709"/>
      <c r="AZA79" s="709"/>
      <c r="AZB79" s="709"/>
      <c r="AZC79" s="709"/>
      <c r="AZD79" s="709"/>
      <c r="AZE79" s="709"/>
      <c r="AZF79" s="709"/>
      <c r="AZG79" s="709"/>
      <c r="AZH79" s="709"/>
      <c r="AZI79" s="709"/>
      <c r="AZJ79" s="709"/>
      <c r="AZK79" s="709"/>
      <c r="AZL79" s="709"/>
      <c r="AZM79" s="709"/>
      <c r="AZN79" s="709"/>
      <c r="AZO79" s="709"/>
      <c r="AZP79" s="709"/>
      <c r="AZQ79" s="709"/>
      <c r="AZR79" s="709"/>
      <c r="AZS79" s="709"/>
      <c r="AZT79" s="709"/>
      <c r="AZU79" s="709"/>
      <c r="AZV79" s="709"/>
      <c r="AZW79" s="709"/>
      <c r="AZX79" s="709"/>
      <c r="AZY79" s="709"/>
      <c r="AZZ79" s="709"/>
      <c r="BAA79" s="709"/>
      <c r="BAB79" s="709"/>
      <c r="BAC79" s="709"/>
      <c r="BAD79" s="709"/>
      <c r="BAE79" s="709"/>
      <c r="BAF79" s="709"/>
      <c r="BAG79" s="709"/>
      <c r="BAH79" s="709"/>
      <c r="BAI79" s="709"/>
      <c r="BAJ79" s="709"/>
      <c r="BAK79" s="709"/>
      <c r="BAL79" s="709"/>
      <c r="BAM79" s="709"/>
      <c r="BAN79" s="709"/>
      <c r="BAO79" s="709"/>
      <c r="BAP79" s="709"/>
      <c r="BAQ79" s="709"/>
      <c r="BAR79" s="709"/>
      <c r="BAS79" s="709"/>
      <c r="BAT79" s="709"/>
      <c r="BAU79" s="709"/>
      <c r="BAV79" s="709"/>
      <c r="BAW79" s="709"/>
      <c r="BAX79" s="709"/>
      <c r="BAY79" s="709"/>
      <c r="BAZ79" s="709"/>
      <c r="BBA79" s="709"/>
      <c r="BBB79" s="709"/>
      <c r="BBC79" s="709"/>
      <c r="BBD79" s="709"/>
      <c r="BBE79" s="709"/>
      <c r="BBF79" s="709"/>
      <c r="BBG79" s="709"/>
      <c r="BBH79" s="709"/>
      <c r="BBI79" s="709"/>
      <c r="BBJ79" s="709"/>
      <c r="BBK79" s="709"/>
      <c r="BBL79" s="709"/>
      <c r="BBM79" s="709"/>
      <c r="BBN79" s="709"/>
      <c r="BBO79" s="709"/>
      <c r="BBP79" s="709"/>
      <c r="BBQ79" s="709"/>
      <c r="BBR79" s="709"/>
      <c r="BBS79" s="709"/>
      <c r="BBT79" s="709"/>
      <c r="BBU79" s="709"/>
      <c r="BBV79" s="709"/>
      <c r="BBW79" s="709"/>
      <c r="BBX79" s="709"/>
      <c r="BBY79" s="709"/>
      <c r="BBZ79" s="709"/>
      <c r="BCA79" s="709"/>
      <c r="BCB79" s="709"/>
      <c r="BCC79" s="709"/>
      <c r="BCD79" s="709"/>
      <c r="BCE79" s="709"/>
      <c r="BCF79" s="709"/>
      <c r="BCG79" s="709"/>
      <c r="BCH79" s="709"/>
      <c r="BCI79" s="709"/>
      <c r="BCJ79" s="709"/>
      <c r="BCK79" s="709"/>
      <c r="BCL79" s="709"/>
      <c r="BCM79" s="709"/>
      <c r="BCN79" s="709"/>
      <c r="BCO79" s="709"/>
      <c r="BCP79" s="709"/>
      <c r="BCQ79" s="709"/>
      <c r="BCR79" s="709"/>
      <c r="BCS79" s="709"/>
      <c r="BCT79" s="709"/>
      <c r="BCU79" s="709"/>
      <c r="BCV79" s="709"/>
      <c r="BCW79" s="709"/>
      <c r="BCX79" s="709"/>
      <c r="BCY79" s="709"/>
      <c r="BCZ79" s="709"/>
      <c r="BDA79" s="709"/>
      <c r="BDB79" s="709"/>
      <c r="BDC79" s="709"/>
      <c r="BDD79" s="709"/>
      <c r="BDE79" s="709"/>
      <c r="BDF79" s="709"/>
      <c r="BDG79" s="709"/>
      <c r="BDH79" s="709"/>
      <c r="BDI79" s="709"/>
      <c r="BDJ79" s="709"/>
      <c r="BDK79" s="709"/>
      <c r="BDL79" s="709"/>
      <c r="BDM79" s="709"/>
      <c r="BDN79" s="709"/>
      <c r="BDO79" s="709"/>
      <c r="BDP79" s="709"/>
      <c r="BDQ79" s="709"/>
      <c r="BDR79" s="709"/>
      <c r="BDS79" s="709"/>
      <c r="BDT79" s="709"/>
      <c r="BDU79" s="709"/>
      <c r="BDV79" s="709"/>
      <c r="BDW79" s="709"/>
      <c r="BDX79" s="709"/>
      <c r="BDY79" s="709"/>
      <c r="BDZ79" s="709"/>
      <c r="BEA79" s="709"/>
      <c r="BEB79" s="709"/>
      <c r="BEC79" s="709"/>
      <c r="BED79" s="709"/>
      <c r="BEE79" s="709"/>
      <c r="BEF79" s="709"/>
      <c r="BEG79" s="709"/>
      <c r="BEH79" s="709"/>
      <c r="BEI79" s="709"/>
      <c r="BEJ79" s="709"/>
      <c r="BEK79" s="709"/>
      <c r="BEL79" s="709"/>
      <c r="BEM79" s="709"/>
      <c r="BEN79" s="709"/>
      <c r="BEO79" s="709"/>
      <c r="BEP79" s="709"/>
      <c r="BEQ79" s="709"/>
      <c r="BER79" s="709"/>
      <c r="BES79" s="709"/>
      <c r="BET79" s="709"/>
      <c r="BEU79" s="709"/>
      <c r="BEV79" s="709"/>
      <c r="BEW79" s="709"/>
      <c r="BEX79" s="709"/>
      <c r="BEY79" s="709"/>
      <c r="BEZ79" s="709"/>
      <c r="BFA79" s="709"/>
      <c r="BFB79" s="709"/>
      <c r="BFC79" s="709"/>
      <c r="BFD79" s="709"/>
      <c r="BFE79" s="709"/>
      <c r="BFF79" s="709"/>
      <c r="BFG79" s="709"/>
      <c r="BFH79" s="709"/>
      <c r="BFI79" s="709"/>
      <c r="BFJ79" s="709"/>
      <c r="BFK79" s="709"/>
      <c r="BFL79" s="709"/>
      <c r="BFM79" s="709"/>
      <c r="BFN79" s="709"/>
      <c r="BFO79" s="709"/>
      <c r="BFP79" s="709"/>
      <c r="BFQ79" s="709"/>
      <c r="BFR79" s="709"/>
      <c r="BFS79" s="709"/>
      <c r="BFT79" s="709"/>
      <c r="BFU79" s="709"/>
      <c r="BFV79" s="709"/>
      <c r="BFW79" s="709"/>
      <c r="BFX79" s="709"/>
      <c r="BFY79" s="709"/>
      <c r="BFZ79" s="709"/>
      <c r="BGA79" s="709"/>
      <c r="BGB79" s="709"/>
      <c r="BGC79" s="709"/>
      <c r="BGD79" s="709"/>
      <c r="BGE79" s="709"/>
      <c r="BGF79" s="709"/>
      <c r="BGG79" s="709"/>
      <c r="BGH79" s="709"/>
      <c r="BGI79" s="709"/>
      <c r="BGJ79" s="709"/>
      <c r="BGK79" s="709"/>
      <c r="BGL79" s="709"/>
      <c r="BGM79" s="709"/>
      <c r="BGN79" s="709"/>
      <c r="BGO79" s="709"/>
      <c r="BGP79" s="709"/>
      <c r="BGQ79" s="709"/>
      <c r="BGR79" s="709"/>
      <c r="BGS79" s="709"/>
      <c r="BGT79" s="709"/>
      <c r="BGU79" s="709"/>
      <c r="BGV79" s="709"/>
      <c r="BGW79" s="709"/>
      <c r="BGX79" s="709"/>
      <c r="BGY79" s="709"/>
      <c r="BGZ79" s="709"/>
      <c r="BHA79" s="709"/>
      <c r="BHB79" s="709"/>
      <c r="BHC79" s="709"/>
      <c r="BHD79" s="709"/>
      <c r="BHE79" s="709"/>
      <c r="BHF79" s="709"/>
      <c r="BHG79" s="709"/>
      <c r="BHH79" s="709"/>
      <c r="BHI79" s="709"/>
      <c r="BHJ79" s="709"/>
      <c r="BHK79" s="709"/>
      <c r="BHL79" s="709"/>
      <c r="BHM79" s="709"/>
      <c r="BHN79" s="709"/>
      <c r="BHO79" s="709"/>
      <c r="BHP79" s="709"/>
      <c r="BHQ79" s="709"/>
      <c r="BHR79" s="709"/>
      <c r="BHS79" s="709"/>
      <c r="BHT79" s="709"/>
      <c r="BHU79" s="709"/>
      <c r="BHV79" s="709"/>
      <c r="BHW79" s="709"/>
      <c r="BHX79" s="709"/>
      <c r="BHY79" s="709"/>
      <c r="BHZ79" s="709"/>
      <c r="BIA79" s="709"/>
      <c r="BIB79" s="709"/>
      <c r="BIC79" s="709"/>
      <c r="BID79" s="709"/>
      <c r="BIE79" s="709"/>
      <c r="BIF79" s="709"/>
      <c r="BIG79" s="709"/>
      <c r="BIH79" s="709"/>
      <c r="BII79" s="709"/>
      <c r="BIJ79" s="709"/>
      <c r="BIK79" s="709"/>
      <c r="BIL79" s="709"/>
      <c r="BIM79" s="709"/>
      <c r="BIN79" s="709"/>
      <c r="BIO79" s="709"/>
      <c r="BIP79" s="709"/>
      <c r="BIQ79" s="709"/>
      <c r="BIR79" s="709"/>
      <c r="BIS79" s="709"/>
      <c r="BIT79" s="709"/>
      <c r="BIU79" s="709"/>
      <c r="BIV79" s="709"/>
      <c r="BIW79" s="709"/>
      <c r="BIX79" s="709"/>
      <c r="BIY79" s="709"/>
      <c r="BIZ79" s="709"/>
      <c r="BJA79" s="709"/>
      <c r="BJB79" s="709"/>
      <c r="BJC79" s="709"/>
      <c r="BJD79" s="709"/>
      <c r="BJE79" s="709"/>
      <c r="BJF79" s="709"/>
      <c r="BJG79" s="709"/>
      <c r="BJH79" s="709"/>
      <c r="BJI79" s="709"/>
      <c r="BJJ79" s="709"/>
      <c r="BJK79" s="709"/>
      <c r="BJL79" s="709"/>
      <c r="BJM79" s="709"/>
      <c r="BJN79" s="709"/>
      <c r="BJO79" s="709"/>
      <c r="BJP79" s="709"/>
      <c r="BJQ79" s="709"/>
      <c r="BJR79" s="709"/>
      <c r="BJS79" s="709"/>
      <c r="BJT79" s="709"/>
      <c r="BJU79" s="709"/>
      <c r="BJV79" s="709"/>
      <c r="BJW79" s="709"/>
      <c r="BJX79" s="709"/>
      <c r="BJY79" s="709"/>
      <c r="BJZ79" s="709"/>
      <c r="BKA79" s="709"/>
      <c r="BKB79" s="709"/>
      <c r="BKC79" s="709"/>
      <c r="BKD79" s="709"/>
      <c r="BKE79" s="709"/>
      <c r="BKF79" s="709"/>
      <c r="BKG79" s="709"/>
      <c r="BKH79" s="709"/>
      <c r="BKI79" s="709"/>
      <c r="BKJ79" s="709"/>
      <c r="BKK79" s="709"/>
      <c r="BKL79" s="709"/>
      <c r="BKM79" s="709"/>
      <c r="BKN79" s="709"/>
      <c r="BKO79" s="709"/>
      <c r="BKP79" s="709"/>
      <c r="BKQ79" s="709"/>
      <c r="BKR79" s="709"/>
      <c r="BKS79" s="709"/>
      <c r="BKT79" s="709"/>
      <c r="BKU79" s="709"/>
      <c r="BKV79" s="709"/>
      <c r="BKW79" s="709"/>
      <c r="BKX79" s="709"/>
      <c r="BKY79" s="709"/>
      <c r="BKZ79" s="709"/>
      <c r="BLA79" s="709"/>
      <c r="BLB79" s="709"/>
      <c r="BLC79" s="709"/>
      <c r="BLD79" s="709"/>
      <c r="BLE79" s="709"/>
      <c r="BLF79" s="709"/>
      <c r="BLG79" s="709"/>
      <c r="BLH79" s="709"/>
      <c r="BLI79" s="709"/>
      <c r="BLJ79" s="709"/>
      <c r="BLK79" s="709"/>
      <c r="BLL79" s="709"/>
      <c r="BLM79" s="709"/>
      <c r="BLN79" s="709"/>
      <c r="BLO79" s="709"/>
      <c r="BLP79" s="709"/>
      <c r="BLQ79" s="709"/>
      <c r="BLR79" s="709"/>
      <c r="BLS79" s="709"/>
      <c r="BLT79" s="709"/>
      <c r="BLU79" s="709"/>
      <c r="BLV79" s="709"/>
      <c r="BLW79" s="709"/>
      <c r="BLX79" s="709"/>
      <c r="BLY79" s="709"/>
      <c r="BLZ79" s="709"/>
      <c r="BMA79" s="709"/>
      <c r="BMB79" s="709"/>
      <c r="BMC79" s="709"/>
      <c r="BMD79" s="709"/>
      <c r="BME79" s="709"/>
      <c r="BMF79" s="709"/>
      <c r="BMG79" s="709"/>
      <c r="BMH79" s="709"/>
      <c r="BMI79" s="709"/>
      <c r="BMJ79" s="709"/>
      <c r="BMK79" s="709"/>
      <c r="BML79" s="709"/>
      <c r="BMM79" s="709"/>
      <c r="BMN79" s="709"/>
      <c r="BMO79" s="709"/>
      <c r="BMP79" s="709"/>
      <c r="BMQ79" s="709"/>
      <c r="BMR79" s="709"/>
      <c r="BMS79" s="709"/>
      <c r="BMT79" s="709"/>
      <c r="BMU79" s="709"/>
      <c r="BMV79" s="709"/>
      <c r="BMW79" s="709"/>
      <c r="BMX79" s="709"/>
      <c r="BMY79" s="709"/>
      <c r="BMZ79" s="709"/>
      <c r="BNA79" s="709"/>
      <c r="BNB79" s="709"/>
      <c r="BNC79" s="709"/>
      <c r="BND79" s="709"/>
      <c r="BNE79" s="709"/>
      <c r="BNF79" s="709"/>
      <c r="BNG79" s="709"/>
      <c r="BNH79" s="709"/>
      <c r="BNI79" s="709"/>
      <c r="BNJ79" s="709"/>
      <c r="BNK79" s="709"/>
      <c r="BNL79" s="709"/>
      <c r="BNM79" s="709"/>
      <c r="BNN79" s="709"/>
      <c r="BNO79" s="709"/>
      <c r="BNP79" s="709"/>
      <c r="BNQ79" s="709"/>
      <c r="BNR79" s="709"/>
      <c r="BNS79" s="709"/>
      <c r="BNT79" s="709"/>
      <c r="BNU79" s="709"/>
      <c r="BNV79" s="709"/>
      <c r="BNW79" s="709"/>
      <c r="BNX79" s="709"/>
      <c r="BNY79" s="709"/>
      <c r="BNZ79" s="709"/>
      <c r="BOA79" s="709"/>
      <c r="BOB79" s="709"/>
      <c r="BOC79" s="709"/>
      <c r="BOD79" s="709"/>
      <c r="BOE79" s="709"/>
      <c r="BOF79" s="709"/>
      <c r="BOG79" s="709"/>
      <c r="BOH79" s="709"/>
      <c r="BOI79" s="709"/>
      <c r="BOJ79" s="709"/>
      <c r="BOK79" s="709"/>
      <c r="BOL79" s="709"/>
      <c r="BOM79" s="709"/>
      <c r="BON79" s="709"/>
      <c r="BOO79" s="709"/>
      <c r="BOP79" s="709"/>
      <c r="BOQ79" s="709"/>
      <c r="BOR79" s="709"/>
      <c r="BOS79" s="709"/>
      <c r="BOT79" s="709"/>
      <c r="BOU79" s="709"/>
      <c r="BOV79" s="709"/>
      <c r="BOW79" s="709"/>
      <c r="BOX79" s="709"/>
      <c r="BOY79" s="709"/>
      <c r="BOZ79" s="709"/>
      <c r="BPA79" s="709"/>
      <c r="BPB79" s="709"/>
      <c r="BPC79" s="709"/>
      <c r="BPD79" s="709"/>
      <c r="BPE79" s="709"/>
      <c r="BPF79" s="709"/>
      <c r="BPG79" s="709"/>
      <c r="BPH79" s="709"/>
      <c r="BPI79" s="709"/>
      <c r="BPJ79" s="709"/>
      <c r="BPK79" s="709"/>
      <c r="BPL79" s="709"/>
      <c r="BPM79" s="709"/>
      <c r="BPN79" s="709"/>
      <c r="BPO79" s="709"/>
      <c r="BPP79" s="709"/>
      <c r="BPQ79" s="709"/>
      <c r="BPR79" s="709"/>
      <c r="BPS79" s="709"/>
      <c r="BPT79" s="709"/>
      <c r="BPU79" s="709"/>
      <c r="BPV79" s="709"/>
      <c r="BPW79" s="709"/>
      <c r="BPX79" s="709"/>
      <c r="BPY79" s="709"/>
      <c r="BPZ79" s="709"/>
      <c r="BQA79" s="709"/>
      <c r="BQB79" s="709"/>
      <c r="BQC79" s="709"/>
      <c r="BQD79" s="709"/>
      <c r="BQE79" s="709"/>
      <c r="BQF79" s="709"/>
      <c r="BQG79" s="709"/>
      <c r="BQH79" s="709"/>
      <c r="BQI79" s="709"/>
      <c r="BQJ79" s="709"/>
      <c r="BQK79" s="709"/>
      <c r="BQL79" s="709"/>
      <c r="BQM79" s="709"/>
      <c r="BQN79" s="709"/>
      <c r="BQO79" s="709"/>
      <c r="BQP79" s="709"/>
      <c r="BQQ79" s="709"/>
      <c r="BQR79" s="709"/>
      <c r="BQS79" s="709"/>
      <c r="BQT79" s="709"/>
      <c r="BQU79" s="709"/>
      <c r="BQV79" s="709"/>
      <c r="BQW79" s="709"/>
      <c r="BQX79" s="709"/>
      <c r="BQY79" s="709"/>
      <c r="BQZ79" s="709"/>
      <c r="BRA79" s="709"/>
      <c r="BRB79" s="709"/>
      <c r="BRC79" s="709"/>
      <c r="BRD79" s="709"/>
      <c r="BRE79" s="709"/>
      <c r="BRF79" s="709"/>
      <c r="BRG79" s="709"/>
      <c r="BRH79" s="709"/>
      <c r="BRI79" s="709"/>
      <c r="BRJ79" s="709"/>
      <c r="BRK79" s="709"/>
      <c r="BRL79" s="709"/>
      <c r="BRM79" s="709"/>
      <c r="BRN79" s="709"/>
      <c r="BRO79" s="709"/>
      <c r="BRP79" s="709"/>
      <c r="BRQ79" s="709"/>
      <c r="BRR79" s="709"/>
      <c r="BRS79" s="709"/>
      <c r="BRT79" s="709"/>
      <c r="BRU79" s="709"/>
      <c r="BRV79" s="709"/>
      <c r="BRW79" s="709"/>
      <c r="BRX79" s="709"/>
      <c r="BRY79" s="709"/>
      <c r="BRZ79" s="709"/>
      <c r="BSA79" s="709"/>
      <c r="BSB79" s="709"/>
      <c r="BSC79" s="709"/>
      <c r="BSD79" s="709"/>
      <c r="BSE79" s="709"/>
      <c r="BSF79" s="709"/>
      <c r="BSG79" s="709"/>
      <c r="BSH79" s="709"/>
      <c r="BSI79" s="709"/>
      <c r="BSJ79" s="709"/>
      <c r="BSK79" s="709"/>
      <c r="BSL79" s="709"/>
      <c r="BSM79" s="709"/>
      <c r="BSN79" s="709"/>
      <c r="BSO79" s="709"/>
      <c r="BSP79" s="709"/>
      <c r="BSQ79" s="709"/>
      <c r="BSR79" s="709"/>
      <c r="BSS79" s="709"/>
      <c r="BST79" s="709"/>
      <c r="BSU79" s="709"/>
      <c r="BSV79" s="709"/>
      <c r="BSW79" s="709"/>
      <c r="BSX79" s="709"/>
      <c r="BSY79" s="709"/>
      <c r="BSZ79" s="709"/>
      <c r="BTA79" s="709"/>
      <c r="BTB79" s="709"/>
      <c r="BTC79" s="709"/>
      <c r="BTD79" s="709"/>
      <c r="BTE79" s="709"/>
      <c r="BTF79" s="709"/>
      <c r="BTG79" s="709"/>
      <c r="BTH79" s="709"/>
      <c r="BTI79" s="709"/>
      <c r="BTJ79" s="709"/>
      <c r="BTK79" s="709"/>
      <c r="BTL79" s="709"/>
      <c r="BTM79" s="709"/>
      <c r="BTN79" s="709"/>
      <c r="BTO79" s="709"/>
      <c r="BTP79" s="709"/>
      <c r="BTQ79" s="709"/>
      <c r="BTR79" s="709"/>
      <c r="BTS79" s="709"/>
      <c r="BTT79" s="709"/>
      <c r="BTU79" s="709"/>
      <c r="BTV79" s="709"/>
      <c r="BTW79" s="709"/>
      <c r="BTX79" s="709"/>
      <c r="BTY79" s="709"/>
      <c r="BTZ79" s="709"/>
      <c r="BUA79" s="709"/>
      <c r="BUB79" s="709"/>
      <c r="BUC79" s="709"/>
      <c r="BUD79" s="709"/>
      <c r="BUE79" s="709"/>
      <c r="BUF79" s="709"/>
      <c r="BUG79" s="709"/>
      <c r="BUH79" s="709"/>
      <c r="BUI79" s="709"/>
      <c r="BUJ79" s="709"/>
      <c r="BUK79" s="709"/>
      <c r="BUL79" s="709"/>
      <c r="BUM79" s="709"/>
      <c r="BUN79" s="709"/>
      <c r="BUO79" s="709"/>
      <c r="BUP79" s="709"/>
      <c r="BUQ79" s="709"/>
      <c r="BUR79" s="709"/>
      <c r="BUS79" s="709"/>
      <c r="BUT79" s="709"/>
      <c r="BUU79" s="709"/>
      <c r="BUV79" s="709"/>
      <c r="BUW79" s="709"/>
      <c r="BUX79" s="709"/>
      <c r="BUY79" s="709"/>
      <c r="BUZ79" s="709"/>
      <c r="BVA79" s="709"/>
      <c r="BVB79" s="709"/>
      <c r="BVC79" s="709"/>
      <c r="BVD79" s="709"/>
      <c r="BVE79" s="709"/>
      <c r="BVF79" s="709"/>
      <c r="BVG79" s="709"/>
      <c r="BVH79" s="709"/>
      <c r="BVI79" s="709"/>
      <c r="BVJ79" s="709"/>
      <c r="BVK79" s="709"/>
      <c r="BVL79" s="709"/>
      <c r="BVM79" s="709"/>
      <c r="BVN79" s="709"/>
      <c r="BVO79" s="709"/>
      <c r="BVP79" s="709"/>
      <c r="BVQ79" s="709"/>
      <c r="BVR79" s="709"/>
      <c r="BVS79" s="709"/>
      <c r="BVT79" s="709"/>
      <c r="BVU79" s="709"/>
      <c r="BVV79" s="709"/>
      <c r="BVW79" s="709"/>
      <c r="BVX79" s="709"/>
      <c r="BVY79" s="709"/>
      <c r="BVZ79" s="709"/>
      <c r="BWA79" s="709"/>
      <c r="BWB79" s="709"/>
      <c r="BWC79" s="709"/>
      <c r="BWD79" s="709"/>
      <c r="BWE79" s="709"/>
      <c r="BWF79" s="709"/>
      <c r="BWG79" s="709"/>
      <c r="BWH79" s="709"/>
      <c r="BWI79" s="709"/>
      <c r="BWJ79" s="709"/>
      <c r="BWK79" s="709"/>
      <c r="BWL79" s="709"/>
      <c r="BWM79" s="709"/>
      <c r="BWN79" s="709"/>
      <c r="BWO79" s="709"/>
      <c r="BWP79" s="709"/>
      <c r="BWQ79" s="709"/>
      <c r="BWR79" s="709"/>
      <c r="BWS79" s="709"/>
      <c r="BWT79" s="709"/>
      <c r="BWU79" s="709"/>
      <c r="BWV79" s="709"/>
      <c r="BWW79" s="709"/>
      <c r="BWX79" s="709"/>
      <c r="BWY79" s="709"/>
      <c r="BWZ79" s="709"/>
      <c r="BXA79" s="709"/>
      <c r="BXB79" s="709"/>
      <c r="BXC79" s="709"/>
      <c r="BXD79" s="709"/>
      <c r="BXE79" s="709"/>
      <c r="BXF79" s="709"/>
      <c r="BXG79" s="709"/>
      <c r="BXH79" s="709"/>
      <c r="BXI79" s="709"/>
      <c r="BXJ79" s="709"/>
      <c r="BXK79" s="709"/>
      <c r="BXL79" s="709"/>
      <c r="BXM79" s="709"/>
      <c r="BXN79" s="709"/>
      <c r="BXO79" s="709"/>
      <c r="BXP79" s="709"/>
      <c r="BXQ79" s="709"/>
      <c r="BXR79" s="709"/>
      <c r="BXS79" s="709"/>
      <c r="BXT79" s="709"/>
      <c r="BXU79" s="709"/>
      <c r="BXV79" s="709"/>
      <c r="BXW79" s="709"/>
      <c r="BXX79" s="709"/>
      <c r="BXY79" s="709"/>
      <c r="BXZ79" s="709"/>
      <c r="BYA79" s="709"/>
      <c r="BYB79" s="709"/>
      <c r="BYC79" s="709"/>
      <c r="BYD79" s="709"/>
      <c r="BYE79" s="709"/>
      <c r="BYF79" s="709"/>
      <c r="BYG79" s="709"/>
      <c r="BYH79" s="709"/>
      <c r="BYI79" s="709"/>
      <c r="BYJ79" s="709"/>
      <c r="BYK79" s="709"/>
      <c r="BYL79" s="709"/>
      <c r="BYM79" s="709"/>
      <c r="BYN79" s="709"/>
      <c r="BYO79" s="709"/>
      <c r="BYP79" s="709"/>
      <c r="BYQ79" s="709"/>
      <c r="BYR79" s="709"/>
      <c r="BYS79" s="709"/>
      <c r="BYT79" s="709"/>
      <c r="BYU79" s="709"/>
      <c r="BYV79" s="709"/>
      <c r="BYW79" s="709"/>
      <c r="BYX79" s="709"/>
      <c r="BYY79" s="709"/>
      <c r="BYZ79" s="709"/>
      <c r="BZA79" s="709"/>
      <c r="BZB79" s="709"/>
      <c r="BZC79" s="709"/>
      <c r="BZD79" s="709"/>
      <c r="BZE79" s="709"/>
      <c r="BZF79" s="709"/>
      <c r="BZG79" s="709"/>
      <c r="BZH79" s="709"/>
      <c r="BZI79" s="709"/>
      <c r="BZJ79" s="709"/>
      <c r="BZK79" s="709"/>
      <c r="BZL79" s="709"/>
      <c r="BZM79" s="709"/>
      <c r="BZN79" s="709"/>
      <c r="BZO79" s="709"/>
      <c r="BZP79" s="709"/>
      <c r="BZQ79" s="709"/>
      <c r="BZR79" s="709"/>
      <c r="BZS79" s="709"/>
      <c r="BZT79" s="709"/>
      <c r="BZU79" s="709"/>
      <c r="BZV79" s="709"/>
      <c r="BZW79" s="709"/>
      <c r="BZX79" s="709"/>
      <c r="BZY79" s="709"/>
      <c r="BZZ79" s="709"/>
      <c r="CAA79" s="709"/>
      <c r="CAB79" s="709"/>
      <c r="CAC79" s="709"/>
      <c r="CAD79" s="709"/>
      <c r="CAE79" s="709"/>
      <c r="CAF79" s="709"/>
      <c r="CAG79" s="709"/>
      <c r="CAH79" s="709"/>
      <c r="CAI79" s="709"/>
      <c r="CAJ79" s="709"/>
      <c r="CAK79" s="709"/>
      <c r="CAL79" s="709"/>
      <c r="CAM79" s="709"/>
      <c r="CAN79" s="709"/>
      <c r="CAO79" s="709"/>
      <c r="CAP79" s="709"/>
      <c r="CAQ79" s="709"/>
      <c r="CAR79" s="709"/>
      <c r="CAS79" s="709"/>
      <c r="CAT79" s="709"/>
      <c r="CAU79" s="709"/>
      <c r="CAV79" s="709"/>
      <c r="CAW79" s="709"/>
      <c r="CAX79" s="709"/>
      <c r="CAY79" s="709"/>
      <c r="CAZ79" s="709"/>
      <c r="CBA79" s="709"/>
      <c r="CBB79" s="709"/>
      <c r="CBC79" s="709"/>
      <c r="CBD79" s="709"/>
      <c r="CBE79" s="709"/>
      <c r="CBF79" s="709"/>
      <c r="CBG79" s="709"/>
      <c r="CBH79" s="709"/>
      <c r="CBI79" s="709"/>
      <c r="CBJ79" s="709"/>
      <c r="CBK79" s="709"/>
      <c r="CBL79" s="709"/>
      <c r="CBM79" s="709"/>
      <c r="CBN79" s="709"/>
      <c r="CBO79" s="709"/>
      <c r="CBP79" s="709"/>
      <c r="CBQ79" s="709"/>
      <c r="CBR79" s="709"/>
      <c r="CBS79" s="709"/>
      <c r="CBT79" s="709"/>
      <c r="CBU79" s="709"/>
      <c r="CBV79" s="709"/>
      <c r="CBW79" s="709"/>
      <c r="CBX79" s="709"/>
      <c r="CBY79" s="709"/>
      <c r="CBZ79" s="709"/>
      <c r="CCA79" s="709"/>
      <c r="CCB79" s="709"/>
      <c r="CCC79" s="709"/>
      <c r="CCD79" s="709"/>
      <c r="CCE79" s="709"/>
      <c r="CCF79" s="709"/>
      <c r="CCG79" s="709"/>
      <c r="CCH79" s="709"/>
      <c r="CCI79" s="709"/>
      <c r="CCJ79" s="709"/>
      <c r="CCK79" s="709"/>
      <c r="CCL79" s="709"/>
      <c r="CCM79" s="709"/>
      <c r="CCN79" s="709"/>
      <c r="CCO79" s="709"/>
      <c r="CCP79" s="709"/>
      <c r="CCQ79" s="709"/>
      <c r="CCR79" s="709"/>
      <c r="CCS79" s="709"/>
      <c r="CCT79" s="709"/>
      <c r="CCU79" s="709"/>
      <c r="CCV79" s="709"/>
      <c r="CCW79" s="709"/>
      <c r="CCX79" s="709"/>
      <c r="CCY79" s="709"/>
      <c r="CCZ79" s="709"/>
      <c r="CDA79" s="709"/>
      <c r="CDB79" s="709"/>
      <c r="CDC79" s="709"/>
      <c r="CDD79" s="709"/>
      <c r="CDE79" s="709"/>
      <c r="CDF79" s="709"/>
      <c r="CDG79" s="709"/>
      <c r="CDH79" s="709"/>
      <c r="CDI79" s="709"/>
      <c r="CDJ79" s="709"/>
      <c r="CDK79" s="709"/>
      <c r="CDL79" s="709"/>
      <c r="CDM79" s="709"/>
      <c r="CDN79" s="709"/>
      <c r="CDO79" s="709"/>
      <c r="CDP79" s="709"/>
      <c r="CDQ79" s="709"/>
      <c r="CDR79" s="709"/>
      <c r="CDS79" s="709"/>
      <c r="CDT79" s="709"/>
      <c r="CDU79" s="709"/>
      <c r="CDV79" s="709"/>
      <c r="CDW79" s="709"/>
      <c r="CDX79" s="709"/>
      <c r="CDY79" s="709"/>
      <c r="CDZ79" s="709"/>
      <c r="CEA79" s="709"/>
      <c r="CEB79" s="709"/>
      <c r="CEC79" s="709"/>
      <c r="CED79" s="709"/>
      <c r="CEE79" s="709"/>
      <c r="CEF79" s="709"/>
      <c r="CEG79" s="709"/>
      <c r="CEH79" s="709"/>
      <c r="CEI79" s="709"/>
      <c r="CEJ79" s="709"/>
      <c r="CEK79" s="709"/>
      <c r="CEL79" s="709"/>
      <c r="CEM79" s="709"/>
      <c r="CEN79" s="709"/>
      <c r="CEO79" s="709"/>
      <c r="CEP79" s="709"/>
      <c r="CEQ79" s="709"/>
      <c r="CER79" s="709"/>
      <c r="CES79" s="709"/>
      <c r="CET79" s="709"/>
      <c r="CEU79" s="709"/>
      <c r="CEV79" s="709"/>
      <c r="CEW79" s="709"/>
      <c r="CEX79" s="709"/>
      <c r="CEY79" s="709"/>
      <c r="CEZ79" s="709"/>
      <c r="CFA79" s="709"/>
      <c r="CFB79" s="709"/>
      <c r="CFC79" s="709"/>
      <c r="CFD79" s="709"/>
      <c r="CFE79" s="709"/>
      <c r="CFF79" s="709"/>
      <c r="CFG79" s="709"/>
      <c r="CFH79" s="709"/>
      <c r="CFI79" s="709"/>
      <c r="CFJ79" s="709"/>
      <c r="CFK79" s="709"/>
      <c r="CFL79" s="709"/>
      <c r="CFM79" s="709"/>
      <c r="CFN79" s="709"/>
      <c r="CFO79" s="709"/>
      <c r="CFP79" s="709"/>
      <c r="CFQ79" s="709"/>
      <c r="CFR79" s="709"/>
      <c r="CFS79" s="709"/>
      <c r="CFT79" s="709"/>
      <c r="CFU79" s="709"/>
      <c r="CFV79" s="709"/>
      <c r="CFW79" s="709"/>
      <c r="CFX79" s="709"/>
      <c r="CFY79" s="709"/>
      <c r="CFZ79" s="709"/>
      <c r="CGA79" s="709"/>
      <c r="CGB79" s="709"/>
      <c r="CGC79" s="709"/>
      <c r="CGD79" s="709"/>
      <c r="CGE79" s="709"/>
      <c r="CGF79" s="709"/>
      <c r="CGG79" s="709"/>
      <c r="CGH79" s="709"/>
      <c r="CGI79" s="709"/>
      <c r="CGJ79" s="709"/>
      <c r="CGK79" s="709"/>
      <c r="CGL79" s="709"/>
      <c r="CGM79" s="709"/>
      <c r="CGN79" s="709"/>
      <c r="CGO79" s="709"/>
      <c r="CGP79" s="709"/>
      <c r="CGQ79" s="709"/>
      <c r="CGR79" s="709"/>
      <c r="CGS79" s="709"/>
      <c r="CGT79" s="709"/>
      <c r="CGU79" s="709"/>
      <c r="CGV79" s="709"/>
      <c r="CGW79" s="709"/>
      <c r="CGX79" s="709"/>
      <c r="CGY79" s="709"/>
      <c r="CGZ79" s="709"/>
      <c r="CHA79" s="709"/>
      <c r="CHB79" s="709"/>
      <c r="CHC79" s="709"/>
      <c r="CHD79" s="709"/>
      <c r="CHE79" s="709"/>
      <c r="CHF79" s="709"/>
      <c r="CHG79" s="709"/>
      <c r="CHH79" s="709"/>
      <c r="CHI79" s="709"/>
      <c r="CHJ79" s="709"/>
      <c r="CHK79" s="709"/>
      <c r="CHL79" s="709"/>
      <c r="CHM79" s="709"/>
      <c r="CHN79" s="709"/>
      <c r="CHO79" s="709"/>
      <c r="CHP79" s="709"/>
      <c r="CHQ79" s="709"/>
      <c r="CHR79" s="709"/>
      <c r="CHS79" s="709"/>
      <c r="CHT79" s="709"/>
      <c r="CHU79" s="709"/>
      <c r="CHV79" s="709"/>
      <c r="CHW79" s="709"/>
      <c r="CHX79" s="709"/>
      <c r="CHY79" s="709"/>
      <c r="CHZ79" s="709"/>
      <c r="CIA79" s="709"/>
      <c r="CIB79" s="709"/>
      <c r="CIC79" s="709"/>
      <c r="CID79" s="709"/>
      <c r="CIE79" s="709"/>
      <c r="CIF79" s="709"/>
      <c r="CIG79" s="709"/>
      <c r="CIH79" s="709"/>
      <c r="CII79" s="709"/>
      <c r="CIJ79" s="709"/>
      <c r="CIK79" s="709"/>
      <c r="CIL79" s="709"/>
      <c r="CIM79" s="709"/>
      <c r="CIN79" s="709"/>
      <c r="CIO79" s="709"/>
      <c r="CIP79" s="709"/>
      <c r="CIQ79" s="709"/>
      <c r="CIR79" s="709"/>
      <c r="CIS79" s="709"/>
      <c r="CIT79" s="709"/>
      <c r="CIU79" s="709"/>
      <c r="CIV79" s="709"/>
      <c r="CIW79" s="709"/>
      <c r="CIX79" s="709"/>
      <c r="CIY79" s="709"/>
      <c r="CIZ79" s="709"/>
      <c r="CJA79" s="709"/>
      <c r="CJB79" s="709"/>
      <c r="CJC79" s="709"/>
      <c r="CJD79" s="709"/>
      <c r="CJE79" s="709"/>
      <c r="CJF79" s="709"/>
      <c r="CJG79" s="709"/>
      <c r="CJH79" s="709"/>
      <c r="CJI79" s="709"/>
      <c r="CJJ79" s="709"/>
      <c r="CJK79" s="709"/>
      <c r="CJL79" s="709"/>
      <c r="CJM79" s="709"/>
      <c r="CJN79" s="709"/>
      <c r="CJO79" s="709"/>
      <c r="CJP79" s="709"/>
      <c r="CJQ79" s="709"/>
      <c r="CJR79" s="709"/>
      <c r="CJS79" s="709"/>
      <c r="CJT79" s="709"/>
      <c r="CJU79" s="709"/>
      <c r="CJV79" s="709"/>
      <c r="CJW79" s="709"/>
      <c r="CJX79" s="709"/>
      <c r="CJY79" s="709"/>
      <c r="CJZ79" s="709"/>
      <c r="CKA79" s="709"/>
      <c r="CKB79" s="709"/>
      <c r="CKC79" s="709"/>
      <c r="CKD79" s="709"/>
      <c r="CKE79" s="709"/>
      <c r="CKF79" s="709"/>
      <c r="CKG79" s="709"/>
      <c r="CKH79" s="709"/>
      <c r="CKI79" s="709"/>
      <c r="CKJ79" s="709"/>
      <c r="CKK79" s="709"/>
      <c r="CKL79" s="709"/>
      <c r="CKM79" s="709"/>
      <c r="CKN79" s="709"/>
      <c r="CKO79" s="709"/>
      <c r="CKP79" s="709"/>
      <c r="CKQ79" s="709"/>
      <c r="CKR79" s="709"/>
      <c r="CKS79" s="709"/>
      <c r="CKT79" s="709"/>
      <c r="CKU79" s="709"/>
      <c r="CKV79" s="709"/>
      <c r="CKW79" s="709"/>
      <c r="CKX79" s="709"/>
      <c r="CKY79" s="709"/>
      <c r="CKZ79" s="709"/>
      <c r="CLA79" s="709"/>
      <c r="CLB79" s="709"/>
      <c r="CLC79" s="709"/>
      <c r="CLD79" s="709"/>
      <c r="CLE79" s="709"/>
      <c r="CLF79" s="709"/>
      <c r="CLG79" s="709"/>
      <c r="CLH79" s="709"/>
      <c r="CLI79" s="709"/>
      <c r="CLJ79" s="709"/>
      <c r="CLK79" s="709"/>
      <c r="CLL79" s="709"/>
      <c r="CLM79" s="709"/>
      <c r="CLN79" s="709"/>
      <c r="CLO79" s="709"/>
      <c r="CLP79" s="709"/>
      <c r="CLQ79" s="709"/>
      <c r="CLR79" s="709"/>
      <c r="CLS79" s="709"/>
      <c r="CLT79" s="709"/>
      <c r="CLU79" s="709"/>
      <c r="CLV79" s="709"/>
      <c r="CLW79" s="709"/>
      <c r="CLX79" s="709"/>
      <c r="CLY79" s="709"/>
      <c r="CLZ79" s="709"/>
      <c r="CMA79" s="709"/>
      <c r="CMB79" s="709"/>
      <c r="CMC79" s="709"/>
      <c r="CMD79" s="709"/>
      <c r="CME79" s="709"/>
      <c r="CMF79" s="709"/>
      <c r="CMG79" s="709"/>
      <c r="CMH79" s="709"/>
      <c r="CMI79" s="709"/>
      <c r="CMJ79" s="709"/>
      <c r="CMK79" s="709"/>
      <c r="CML79" s="709"/>
      <c r="CMM79" s="709"/>
      <c r="CMN79" s="709"/>
      <c r="CMO79" s="709"/>
      <c r="CMP79" s="709"/>
      <c r="CMQ79" s="709"/>
      <c r="CMR79" s="709"/>
      <c r="CMS79" s="709"/>
      <c r="CMT79" s="709"/>
      <c r="CMU79" s="709"/>
      <c r="CMV79" s="709"/>
      <c r="CMW79" s="709"/>
      <c r="CMX79" s="709"/>
      <c r="CMY79" s="709"/>
      <c r="CMZ79" s="709"/>
      <c r="CNA79" s="709"/>
      <c r="CNB79" s="709"/>
      <c r="CNC79" s="709"/>
      <c r="CND79" s="709"/>
      <c r="CNE79" s="709"/>
      <c r="CNF79" s="709"/>
      <c r="CNG79" s="709"/>
      <c r="CNH79" s="709"/>
      <c r="CNI79" s="709"/>
      <c r="CNJ79" s="709"/>
      <c r="CNK79" s="709"/>
      <c r="CNL79" s="709"/>
      <c r="CNM79" s="709"/>
      <c r="CNN79" s="709"/>
      <c r="CNO79" s="709"/>
      <c r="CNP79" s="709"/>
      <c r="CNQ79" s="709"/>
      <c r="CNR79" s="709"/>
      <c r="CNS79" s="709"/>
      <c r="CNT79" s="709"/>
      <c r="CNU79" s="709"/>
      <c r="CNV79" s="709"/>
      <c r="CNW79" s="709"/>
      <c r="CNX79" s="709"/>
      <c r="CNY79" s="709"/>
      <c r="CNZ79" s="709"/>
      <c r="COA79" s="709"/>
      <c r="COB79" s="709"/>
      <c r="COC79" s="709"/>
      <c r="COD79" s="709"/>
      <c r="COE79" s="709"/>
      <c r="COF79" s="709"/>
      <c r="COG79" s="709"/>
      <c r="COH79" s="709"/>
      <c r="COI79" s="709"/>
      <c r="COJ79" s="709"/>
      <c r="COK79" s="709"/>
      <c r="COL79" s="709"/>
      <c r="COM79" s="709"/>
      <c r="CON79" s="709"/>
      <c r="COO79" s="709"/>
      <c r="COP79" s="709"/>
      <c r="COQ79" s="709"/>
      <c r="COR79" s="709"/>
      <c r="COS79" s="709"/>
      <c r="COT79" s="709"/>
      <c r="COU79" s="709"/>
      <c r="COV79" s="709"/>
      <c r="COW79" s="709"/>
      <c r="COX79" s="709"/>
      <c r="COY79" s="709"/>
      <c r="COZ79" s="709"/>
      <c r="CPA79" s="709"/>
      <c r="CPB79" s="709"/>
      <c r="CPC79" s="709"/>
      <c r="CPD79" s="709"/>
      <c r="CPE79" s="709"/>
      <c r="CPF79" s="709"/>
      <c r="CPG79" s="709"/>
      <c r="CPH79" s="709"/>
      <c r="CPI79" s="709"/>
      <c r="CPJ79" s="709"/>
      <c r="CPK79" s="709"/>
      <c r="CPL79" s="709"/>
      <c r="CPM79" s="709"/>
      <c r="CPN79" s="709"/>
      <c r="CPO79" s="709"/>
      <c r="CPP79" s="709"/>
      <c r="CPQ79" s="709"/>
      <c r="CPR79" s="709"/>
      <c r="CPS79" s="709"/>
      <c r="CPT79" s="709"/>
      <c r="CPU79" s="709"/>
      <c r="CPV79" s="709"/>
      <c r="CPW79" s="709"/>
      <c r="CPX79" s="709"/>
      <c r="CPY79" s="709"/>
      <c r="CPZ79" s="709"/>
      <c r="CQA79" s="709"/>
      <c r="CQB79" s="709"/>
      <c r="CQC79" s="709"/>
      <c r="CQD79" s="709"/>
      <c r="CQE79" s="709"/>
      <c r="CQF79" s="709"/>
      <c r="CQG79" s="709"/>
      <c r="CQH79" s="709"/>
      <c r="CQI79" s="709"/>
      <c r="CQJ79" s="709"/>
      <c r="CQK79" s="709"/>
      <c r="CQL79" s="709"/>
      <c r="CQM79" s="709"/>
      <c r="CQN79" s="709"/>
      <c r="CQO79" s="709"/>
      <c r="CQP79" s="709"/>
      <c r="CQQ79" s="709"/>
      <c r="CQR79" s="709"/>
      <c r="CQS79" s="709"/>
      <c r="CQT79" s="709"/>
      <c r="CQU79" s="709"/>
      <c r="CQV79" s="709"/>
      <c r="CQW79" s="709"/>
      <c r="CQX79" s="709"/>
      <c r="CQY79" s="709"/>
      <c r="CQZ79" s="709"/>
      <c r="CRA79" s="709"/>
      <c r="CRB79" s="709"/>
      <c r="CRC79" s="709"/>
      <c r="CRD79" s="709"/>
      <c r="CRE79" s="709"/>
      <c r="CRF79" s="709"/>
      <c r="CRG79" s="709"/>
      <c r="CRH79" s="709"/>
      <c r="CRI79" s="709"/>
      <c r="CRJ79" s="709"/>
      <c r="CRK79" s="709"/>
      <c r="CRL79" s="709"/>
      <c r="CRM79" s="709"/>
      <c r="CRN79" s="709"/>
      <c r="CRO79" s="709"/>
      <c r="CRP79" s="709"/>
      <c r="CRQ79" s="709"/>
      <c r="CRR79" s="709"/>
      <c r="CRS79" s="709"/>
      <c r="CRT79" s="709"/>
      <c r="CRU79" s="709"/>
      <c r="CRV79" s="709"/>
      <c r="CRW79" s="709"/>
      <c r="CRX79" s="709"/>
      <c r="CRY79" s="709"/>
      <c r="CRZ79" s="709"/>
      <c r="CSA79" s="709"/>
      <c r="CSB79" s="709"/>
      <c r="CSC79" s="709"/>
      <c r="CSD79" s="709"/>
      <c r="CSE79" s="709"/>
      <c r="CSF79" s="709"/>
      <c r="CSG79" s="709"/>
      <c r="CSH79" s="709"/>
      <c r="CSI79" s="709"/>
      <c r="CSJ79" s="709"/>
      <c r="CSK79" s="709"/>
      <c r="CSL79" s="709"/>
      <c r="CSM79" s="709"/>
      <c r="CSN79" s="709"/>
      <c r="CSO79" s="709"/>
      <c r="CSP79" s="709"/>
      <c r="CSQ79" s="709"/>
      <c r="CSR79" s="709"/>
      <c r="CSS79" s="709"/>
      <c r="CST79" s="709"/>
      <c r="CSU79" s="709"/>
      <c r="CSV79" s="709"/>
      <c r="CSW79" s="709"/>
      <c r="CSX79" s="709"/>
      <c r="CSY79" s="709"/>
      <c r="CSZ79" s="709"/>
      <c r="CTA79" s="709"/>
      <c r="CTB79" s="709"/>
      <c r="CTC79" s="709"/>
      <c r="CTD79" s="709"/>
      <c r="CTE79" s="709"/>
      <c r="CTF79" s="709"/>
      <c r="CTG79" s="709"/>
      <c r="CTH79" s="709"/>
      <c r="CTI79" s="709"/>
      <c r="CTJ79" s="709"/>
      <c r="CTK79" s="709"/>
      <c r="CTL79" s="709"/>
      <c r="CTM79" s="709"/>
      <c r="CTN79" s="709"/>
      <c r="CTO79" s="709"/>
      <c r="CTP79" s="709"/>
      <c r="CTQ79" s="709"/>
      <c r="CTR79" s="709"/>
      <c r="CTS79" s="709"/>
      <c r="CTT79" s="709"/>
      <c r="CTU79" s="709"/>
      <c r="CTV79" s="709"/>
      <c r="CTW79" s="709"/>
      <c r="CTX79" s="709"/>
      <c r="CTY79" s="709"/>
      <c r="CTZ79" s="709"/>
      <c r="CUA79" s="709"/>
      <c r="CUB79" s="709"/>
      <c r="CUC79" s="709"/>
      <c r="CUD79" s="709"/>
      <c r="CUE79" s="709"/>
      <c r="CUF79" s="709"/>
      <c r="CUG79" s="709"/>
      <c r="CUH79" s="709"/>
      <c r="CUI79" s="709"/>
      <c r="CUJ79" s="709"/>
      <c r="CUK79" s="709"/>
      <c r="CUL79" s="709"/>
      <c r="CUM79" s="709"/>
      <c r="CUN79" s="709"/>
      <c r="CUO79" s="709"/>
      <c r="CUP79" s="709"/>
      <c r="CUQ79" s="709"/>
      <c r="CUR79" s="709"/>
      <c r="CUS79" s="709"/>
      <c r="CUT79" s="709"/>
      <c r="CUU79" s="709"/>
      <c r="CUV79" s="709"/>
      <c r="CUW79" s="709"/>
      <c r="CUX79" s="709"/>
      <c r="CUY79" s="709"/>
      <c r="CUZ79" s="709"/>
      <c r="CVA79" s="709"/>
      <c r="CVB79" s="709"/>
      <c r="CVC79" s="709"/>
      <c r="CVD79" s="709"/>
      <c r="CVE79" s="709"/>
      <c r="CVF79" s="709"/>
      <c r="CVG79" s="709"/>
      <c r="CVH79" s="709"/>
      <c r="CVI79" s="709"/>
      <c r="CVJ79" s="709"/>
      <c r="CVK79" s="709"/>
      <c r="CVL79" s="709"/>
      <c r="CVM79" s="709"/>
      <c r="CVN79" s="709"/>
      <c r="CVO79" s="709"/>
      <c r="CVP79" s="709"/>
      <c r="CVQ79" s="709"/>
      <c r="CVR79" s="709"/>
      <c r="CVS79" s="709"/>
      <c r="CVT79" s="709"/>
      <c r="CVU79" s="709"/>
      <c r="CVV79" s="709"/>
      <c r="CVW79" s="709"/>
      <c r="CVX79" s="709"/>
      <c r="CVY79" s="709"/>
      <c r="CVZ79" s="709"/>
      <c r="CWA79" s="709"/>
      <c r="CWB79" s="709"/>
      <c r="CWC79" s="709"/>
      <c r="CWD79" s="709"/>
      <c r="CWE79" s="709"/>
      <c r="CWF79" s="709"/>
      <c r="CWG79" s="709"/>
      <c r="CWH79" s="709"/>
      <c r="CWI79" s="709"/>
      <c r="CWJ79" s="709"/>
      <c r="CWK79" s="709"/>
      <c r="CWL79" s="709"/>
      <c r="CWM79" s="709"/>
      <c r="CWN79" s="709"/>
      <c r="CWO79" s="709"/>
      <c r="CWP79" s="709"/>
      <c r="CWQ79" s="709"/>
      <c r="CWR79" s="709"/>
      <c r="CWS79" s="709"/>
      <c r="CWT79" s="709"/>
      <c r="CWU79" s="709"/>
      <c r="CWV79" s="709"/>
      <c r="CWW79" s="709"/>
      <c r="CWX79" s="709"/>
      <c r="CWY79" s="709"/>
      <c r="CWZ79" s="709"/>
      <c r="CXA79" s="709"/>
      <c r="CXB79" s="709"/>
      <c r="CXC79" s="709"/>
      <c r="CXD79" s="709"/>
      <c r="CXE79" s="709"/>
      <c r="CXF79" s="709"/>
      <c r="CXG79" s="709"/>
      <c r="CXH79" s="709"/>
      <c r="CXI79" s="709"/>
      <c r="CXJ79" s="709"/>
      <c r="CXK79" s="709"/>
      <c r="CXL79" s="709"/>
      <c r="CXM79" s="709"/>
      <c r="CXN79" s="709"/>
      <c r="CXO79" s="709"/>
      <c r="CXP79" s="709"/>
      <c r="CXQ79" s="709"/>
      <c r="CXR79" s="709"/>
      <c r="CXS79" s="709"/>
      <c r="CXT79" s="709"/>
      <c r="CXU79" s="709"/>
      <c r="CXV79" s="709"/>
      <c r="CXW79" s="709"/>
      <c r="CXX79" s="709"/>
      <c r="CXY79" s="709"/>
      <c r="CXZ79" s="709"/>
      <c r="CYA79" s="709"/>
      <c r="CYB79" s="709"/>
      <c r="CYC79" s="709"/>
      <c r="CYD79" s="709"/>
      <c r="CYE79" s="709"/>
      <c r="CYF79" s="709"/>
      <c r="CYG79" s="709"/>
      <c r="CYH79" s="709"/>
      <c r="CYI79" s="709"/>
      <c r="CYJ79" s="709"/>
      <c r="CYK79" s="709"/>
      <c r="CYL79" s="709"/>
      <c r="CYM79" s="709"/>
      <c r="CYN79" s="709"/>
      <c r="CYO79" s="709"/>
      <c r="CYP79" s="709"/>
      <c r="CYQ79" s="709"/>
      <c r="CYR79" s="709"/>
      <c r="CYS79" s="709"/>
      <c r="CYT79" s="709"/>
      <c r="CYU79" s="709"/>
      <c r="CYV79" s="709"/>
      <c r="CYW79" s="709"/>
      <c r="CYX79" s="709"/>
      <c r="CYY79" s="709"/>
      <c r="CYZ79" s="709"/>
      <c r="CZA79" s="709"/>
      <c r="CZB79" s="709"/>
      <c r="CZC79" s="709"/>
      <c r="CZD79" s="709"/>
      <c r="CZE79" s="709"/>
      <c r="CZF79" s="709"/>
      <c r="CZG79" s="709"/>
      <c r="CZH79" s="709"/>
      <c r="CZI79" s="709"/>
      <c r="CZJ79" s="709"/>
      <c r="CZK79" s="709"/>
      <c r="CZL79" s="709"/>
      <c r="CZM79" s="709"/>
      <c r="CZN79" s="709"/>
      <c r="CZO79" s="709"/>
      <c r="CZP79" s="709"/>
      <c r="CZQ79" s="709"/>
      <c r="CZR79" s="709"/>
      <c r="CZS79" s="709"/>
      <c r="CZT79" s="709"/>
      <c r="CZU79" s="709"/>
      <c r="CZV79" s="709"/>
      <c r="CZW79" s="709"/>
      <c r="CZX79" s="709"/>
      <c r="CZY79" s="709"/>
      <c r="CZZ79" s="709"/>
      <c r="DAA79" s="709"/>
      <c r="DAB79" s="709"/>
      <c r="DAC79" s="709"/>
      <c r="DAD79" s="709"/>
      <c r="DAE79" s="709"/>
      <c r="DAF79" s="709"/>
      <c r="DAG79" s="709"/>
      <c r="DAH79" s="709"/>
      <c r="DAI79" s="709"/>
      <c r="DAJ79" s="709"/>
      <c r="DAK79" s="709"/>
      <c r="DAL79" s="709"/>
      <c r="DAM79" s="709"/>
      <c r="DAN79" s="709"/>
      <c r="DAO79" s="709"/>
      <c r="DAP79" s="709"/>
      <c r="DAQ79" s="709"/>
      <c r="DAR79" s="709"/>
      <c r="DAS79" s="709"/>
      <c r="DAT79" s="709"/>
      <c r="DAU79" s="709"/>
      <c r="DAV79" s="709"/>
      <c r="DAW79" s="709"/>
      <c r="DAX79" s="709"/>
      <c r="DAY79" s="709"/>
      <c r="DAZ79" s="709"/>
      <c r="DBA79" s="709"/>
      <c r="DBB79" s="709"/>
      <c r="DBC79" s="709"/>
      <c r="DBD79" s="709"/>
      <c r="DBE79" s="709"/>
      <c r="DBF79" s="709"/>
      <c r="DBG79" s="709"/>
      <c r="DBH79" s="709"/>
      <c r="DBI79" s="709"/>
      <c r="DBJ79" s="709"/>
      <c r="DBK79" s="709"/>
      <c r="DBL79" s="709"/>
      <c r="DBM79" s="709"/>
      <c r="DBN79" s="709"/>
      <c r="DBO79" s="709"/>
      <c r="DBP79" s="709"/>
      <c r="DBQ79" s="709"/>
      <c r="DBR79" s="709"/>
      <c r="DBS79" s="709"/>
      <c r="DBT79" s="709"/>
      <c r="DBU79" s="709"/>
      <c r="DBV79" s="709"/>
      <c r="DBW79" s="709"/>
      <c r="DBX79" s="709"/>
      <c r="DBY79" s="709"/>
      <c r="DBZ79" s="709"/>
      <c r="DCA79" s="709"/>
      <c r="DCB79" s="709"/>
      <c r="DCC79" s="709"/>
      <c r="DCD79" s="709"/>
      <c r="DCE79" s="709"/>
      <c r="DCF79" s="709"/>
      <c r="DCG79" s="709"/>
      <c r="DCH79" s="709"/>
      <c r="DCI79" s="709"/>
      <c r="DCJ79" s="709"/>
      <c r="DCK79" s="709"/>
      <c r="DCL79" s="709"/>
      <c r="DCM79" s="709"/>
      <c r="DCN79" s="709"/>
      <c r="DCO79" s="709"/>
      <c r="DCP79" s="709"/>
      <c r="DCQ79" s="709"/>
      <c r="DCR79" s="709"/>
      <c r="DCS79" s="709"/>
      <c r="DCT79" s="709"/>
      <c r="DCU79" s="709"/>
      <c r="DCV79" s="709"/>
      <c r="DCW79" s="709"/>
      <c r="DCX79" s="709"/>
      <c r="DCY79" s="709"/>
      <c r="DCZ79" s="709"/>
      <c r="DDA79" s="709"/>
      <c r="DDB79" s="709"/>
      <c r="DDC79" s="709"/>
      <c r="DDD79" s="709"/>
      <c r="DDE79" s="709"/>
      <c r="DDF79" s="709"/>
      <c r="DDG79" s="709"/>
      <c r="DDH79" s="709"/>
      <c r="DDI79" s="709"/>
      <c r="DDJ79" s="709"/>
      <c r="DDK79" s="709"/>
      <c r="DDL79" s="709"/>
      <c r="DDM79" s="709"/>
      <c r="DDN79" s="709"/>
      <c r="DDO79" s="709"/>
      <c r="DDP79" s="709"/>
      <c r="DDQ79" s="709"/>
      <c r="DDR79" s="709"/>
      <c r="DDS79" s="709"/>
      <c r="DDT79" s="709"/>
      <c r="DDU79" s="709"/>
      <c r="DDV79" s="709"/>
      <c r="DDW79" s="709"/>
      <c r="DDX79" s="709"/>
      <c r="DDY79" s="709"/>
      <c r="DDZ79" s="709"/>
      <c r="DEA79" s="709"/>
      <c r="DEB79" s="709"/>
      <c r="DEC79" s="709"/>
      <c r="DED79" s="709"/>
      <c r="DEE79" s="709"/>
      <c r="DEF79" s="709"/>
      <c r="DEG79" s="709"/>
      <c r="DEH79" s="709"/>
      <c r="DEI79" s="709"/>
      <c r="DEJ79" s="709"/>
      <c r="DEK79" s="709"/>
      <c r="DEL79" s="709"/>
      <c r="DEM79" s="709"/>
      <c r="DEN79" s="709"/>
      <c r="DEO79" s="709"/>
      <c r="DEP79" s="709"/>
      <c r="DEQ79" s="709"/>
      <c r="DER79" s="709"/>
      <c r="DES79" s="709"/>
      <c r="DET79" s="709"/>
      <c r="DEU79" s="709"/>
      <c r="DEV79" s="709"/>
      <c r="DEW79" s="709"/>
      <c r="DEX79" s="709"/>
      <c r="DEY79" s="709"/>
      <c r="DEZ79" s="709"/>
      <c r="DFA79" s="709"/>
      <c r="DFB79" s="709"/>
      <c r="DFC79" s="709"/>
      <c r="DFD79" s="709"/>
      <c r="DFE79" s="709"/>
      <c r="DFF79" s="709"/>
      <c r="DFG79" s="709"/>
      <c r="DFH79" s="709"/>
      <c r="DFI79" s="709"/>
      <c r="DFJ79" s="709"/>
      <c r="DFK79" s="709"/>
      <c r="DFL79" s="709"/>
      <c r="DFM79" s="709"/>
      <c r="DFN79" s="709"/>
      <c r="DFO79" s="709"/>
      <c r="DFP79" s="709"/>
      <c r="DFQ79" s="709"/>
      <c r="DFR79" s="709"/>
      <c r="DFS79" s="709"/>
      <c r="DFT79" s="709"/>
      <c r="DFU79" s="709"/>
      <c r="DFV79" s="709"/>
      <c r="DFW79" s="709"/>
      <c r="DFX79" s="709"/>
      <c r="DFY79" s="709"/>
      <c r="DFZ79" s="709"/>
      <c r="DGA79" s="709"/>
      <c r="DGB79" s="709"/>
      <c r="DGC79" s="709"/>
      <c r="DGD79" s="709"/>
      <c r="DGE79" s="709"/>
      <c r="DGF79" s="709"/>
      <c r="DGG79" s="709"/>
      <c r="DGH79" s="709"/>
      <c r="DGI79" s="709"/>
      <c r="DGJ79" s="709"/>
      <c r="DGK79" s="709"/>
      <c r="DGL79" s="709"/>
      <c r="DGM79" s="709"/>
      <c r="DGN79" s="709"/>
      <c r="DGO79" s="709"/>
      <c r="DGP79" s="709"/>
      <c r="DGQ79" s="709"/>
      <c r="DGR79" s="709"/>
      <c r="DGS79" s="709"/>
      <c r="DGT79" s="709"/>
      <c r="DGU79" s="709"/>
      <c r="DGV79" s="709"/>
      <c r="DGW79" s="709"/>
      <c r="DGX79" s="709"/>
      <c r="DGY79" s="709"/>
      <c r="DGZ79" s="709"/>
      <c r="DHA79" s="709"/>
      <c r="DHB79" s="709"/>
      <c r="DHC79" s="709"/>
      <c r="DHD79" s="709"/>
      <c r="DHE79" s="709"/>
      <c r="DHF79" s="709"/>
      <c r="DHG79" s="709"/>
      <c r="DHH79" s="709"/>
      <c r="DHI79" s="709"/>
      <c r="DHJ79" s="709"/>
      <c r="DHK79" s="709"/>
      <c r="DHL79" s="709"/>
      <c r="DHM79" s="709"/>
      <c r="DHN79" s="709"/>
      <c r="DHO79" s="709"/>
      <c r="DHP79" s="709"/>
      <c r="DHQ79" s="709"/>
      <c r="DHR79" s="709"/>
      <c r="DHS79" s="709"/>
      <c r="DHT79" s="709"/>
      <c r="DHU79" s="709"/>
      <c r="DHV79" s="709"/>
      <c r="DHW79" s="709"/>
      <c r="DHX79" s="709"/>
      <c r="DHY79" s="709"/>
      <c r="DHZ79" s="709"/>
      <c r="DIA79" s="709"/>
      <c r="DIB79" s="709"/>
      <c r="DIC79" s="709"/>
      <c r="DID79" s="709"/>
      <c r="DIE79" s="709"/>
      <c r="DIF79" s="709"/>
      <c r="DIG79" s="709"/>
      <c r="DIH79" s="709"/>
      <c r="DII79" s="709"/>
      <c r="DIJ79" s="709"/>
      <c r="DIK79" s="709"/>
      <c r="DIL79" s="709"/>
      <c r="DIM79" s="709"/>
      <c r="DIN79" s="709"/>
      <c r="DIO79" s="709"/>
      <c r="DIP79" s="709"/>
      <c r="DIQ79" s="709"/>
      <c r="DIR79" s="709"/>
      <c r="DIS79" s="709"/>
      <c r="DIT79" s="709"/>
      <c r="DIU79" s="709"/>
      <c r="DIV79" s="709"/>
      <c r="DIW79" s="709"/>
      <c r="DIX79" s="709"/>
      <c r="DIY79" s="709"/>
      <c r="DIZ79" s="709"/>
      <c r="DJA79" s="709"/>
      <c r="DJB79" s="709"/>
      <c r="DJC79" s="709"/>
      <c r="DJD79" s="709"/>
      <c r="DJE79" s="709"/>
      <c r="DJF79" s="709"/>
      <c r="DJG79" s="709"/>
      <c r="DJH79" s="709"/>
      <c r="DJI79" s="709"/>
      <c r="DJJ79" s="709"/>
      <c r="DJK79" s="709"/>
      <c r="DJL79" s="709"/>
      <c r="DJM79" s="709"/>
      <c r="DJN79" s="709"/>
      <c r="DJO79" s="709"/>
      <c r="DJP79" s="709"/>
      <c r="DJQ79" s="709"/>
      <c r="DJR79" s="709"/>
      <c r="DJS79" s="709"/>
      <c r="DJT79" s="709"/>
      <c r="DJU79" s="709"/>
      <c r="DJV79" s="709"/>
      <c r="DJW79" s="709"/>
      <c r="DJX79" s="709"/>
      <c r="DJY79" s="709"/>
      <c r="DJZ79" s="709"/>
      <c r="DKA79" s="709"/>
      <c r="DKB79" s="709"/>
      <c r="DKC79" s="709"/>
      <c r="DKD79" s="709"/>
      <c r="DKE79" s="709"/>
      <c r="DKF79" s="709"/>
      <c r="DKG79" s="709"/>
      <c r="DKH79" s="709"/>
      <c r="DKI79" s="709"/>
      <c r="DKJ79" s="709"/>
      <c r="DKK79" s="709"/>
      <c r="DKL79" s="709"/>
      <c r="DKM79" s="709"/>
      <c r="DKN79" s="709"/>
      <c r="DKO79" s="709"/>
      <c r="DKP79" s="709"/>
      <c r="DKQ79" s="709"/>
      <c r="DKR79" s="709"/>
      <c r="DKS79" s="709"/>
      <c r="DKT79" s="709"/>
      <c r="DKU79" s="709"/>
      <c r="DKV79" s="709"/>
      <c r="DKW79" s="709"/>
      <c r="DKX79" s="709"/>
      <c r="DKY79" s="709"/>
      <c r="DKZ79" s="709"/>
      <c r="DLA79" s="709"/>
      <c r="DLB79" s="709"/>
      <c r="DLC79" s="709"/>
      <c r="DLD79" s="709"/>
      <c r="DLE79" s="709"/>
      <c r="DLF79" s="709"/>
      <c r="DLG79" s="709"/>
      <c r="DLH79" s="709"/>
      <c r="DLI79" s="709"/>
      <c r="DLJ79" s="709"/>
      <c r="DLK79" s="709"/>
      <c r="DLL79" s="709"/>
      <c r="DLM79" s="709"/>
      <c r="DLN79" s="709"/>
      <c r="DLO79" s="709"/>
      <c r="DLP79" s="709"/>
      <c r="DLQ79" s="709"/>
      <c r="DLR79" s="709"/>
      <c r="DLS79" s="709"/>
      <c r="DLT79" s="709"/>
      <c r="DLU79" s="709"/>
      <c r="DLV79" s="709"/>
      <c r="DLW79" s="709"/>
      <c r="DLX79" s="709"/>
      <c r="DLY79" s="709"/>
      <c r="DLZ79" s="709"/>
      <c r="DMA79" s="709"/>
      <c r="DMB79" s="709"/>
      <c r="DMC79" s="709"/>
      <c r="DMD79" s="709"/>
      <c r="DME79" s="709"/>
      <c r="DMF79" s="709"/>
      <c r="DMG79" s="709"/>
      <c r="DMH79" s="709"/>
      <c r="DMI79" s="709"/>
      <c r="DMJ79" s="709"/>
      <c r="DMK79" s="709"/>
      <c r="DML79" s="709"/>
      <c r="DMM79" s="709"/>
      <c r="DMN79" s="709"/>
      <c r="DMO79" s="709"/>
      <c r="DMP79" s="709"/>
      <c r="DMQ79" s="709"/>
      <c r="DMR79" s="709"/>
      <c r="DMS79" s="709"/>
      <c r="DMT79" s="709"/>
      <c r="DMU79" s="709"/>
      <c r="DMV79" s="709"/>
      <c r="DMW79" s="709"/>
      <c r="DMX79" s="709"/>
      <c r="DMY79" s="709"/>
      <c r="DMZ79" s="709"/>
      <c r="DNA79" s="709"/>
      <c r="DNB79" s="709"/>
      <c r="DNC79" s="709"/>
      <c r="DND79" s="709"/>
      <c r="DNE79" s="709"/>
      <c r="DNF79" s="709"/>
      <c r="DNG79" s="709"/>
      <c r="DNH79" s="709"/>
      <c r="DNI79" s="709"/>
      <c r="DNJ79" s="709"/>
      <c r="DNK79" s="709"/>
      <c r="DNL79" s="709"/>
      <c r="DNM79" s="709"/>
      <c r="DNN79" s="709"/>
      <c r="DNO79" s="709"/>
      <c r="DNP79" s="709"/>
      <c r="DNQ79" s="709"/>
      <c r="DNR79" s="709"/>
      <c r="DNS79" s="709"/>
      <c r="DNT79" s="709"/>
      <c r="DNU79" s="709"/>
      <c r="DNV79" s="709"/>
      <c r="DNW79" s="709"/>
      <c r="DNX79" s="709"/>
      <c r="DNY79" s="709"/>
      <c r="DNZ79" s="709"/>
      <c r="DOA79" s="709"/>
      <c r="DOB79" s="709"/>
      <c r="DOC79" s="709"/>
      <c r="DOD79" s="709"/>
      <c r="DOE79" s="709"/>
      <c r="DOF79" s="709"/>
      <c r="DOG79" s="709"/>
      <c r="DOH79" s="709"/>
      <c r="DOI79" s="709"/>
      <c r="DOJ79" s="709"/>
      <c r="DOK79" s="709"/>
      <c r="DOL79" s="709"/>
      <c r="DOM79" s="709"/>
      <c r="DON79" s="709"/>
      <c r="DOO79" s="709"/>
      <c r="DOP79" s="709"/>
      <c r="DOQ79" s="709"/>
      <c r="DOR79" s="709"/>
      <c r="DOS79" s="709"/>
      <c r="DOT79" s="709"/>
      <c r="DOU79" s="709"/>
      <c r="DOV79" s="709"/>
      <c r="DOW79" s="709"/>
      <c r="DOX79" s="709"/>
      <c r="DOY79" s="709"/>
      <c r="DOZ79" s="709"/>
      <c r="DPA79" s="709"/>
      <c r="DPB79" s="709"/>
      <c r="DPC79" s="709"/>
      <c r="DPD79" s="709"/>
      <c r="DPE79" s="709"/>
      <c r="DPF79" s="709"/>
      <c r="DPG79" s="709"/>
      <c r="DPH79" s="709"/>
      <c r="DPI79" s="709"/>
      <c r="DPJ79" s="709"/>
      <c r="DPK79" s="709"/>
      <c r="DPL79" s="709"/>
      <c r="DPM79" s="709"/>
      <c r="DPN79" s="709"/>
      <c r="DPO79" s="709"/>
      <c r="DPP79" s="709"/>
      <c r="DPQ79" s="709"/>
      <c r="DPR79" s="709"/>
      <c r="DPS79" s="709"/>
      <c r="DPT79" s="709"/>
      <c r="DPU79" s="709"/>
      <c r="DPV79" s="709"/>
      <c r="DPW79" s="709"/>
      <c r="DPX79" s="709"/>
      <c r="DPY79" s="709"/>
      <c r="DPZ79" s="709"/>
      <c r="DQA79" s="709"/>
      <c r="DQB79" s="709"/>
      <c r="DQC79" s="709"/>
      <c r="DQD79" s="709"/>
      <c r="DQE79" s="709"/>
      <c r="DQF79" s="709"/>
      <c r="DQG79" s="709"/>
      <c r="DQH79" s="709"/>
      <c r="DQI79" s="709"/>
      <c r="DQJ79" s="709"/>
      <c r="DQK79" s="709"/>
      <c r="DQL79" s="709"/>
      <c r="DQM79" s="709"/>
      <c r="DQN79" s="709"/>
      <c r="DQO79" s="709"/>
      <c r="DQP79" s="709"/>
      <c r="DQQ79" s="709"/>
      <c r="DQR79" s="709"/>
      <c r="DQS79" s="709"/>
      <c r="DQT79" s="709"/>
      <c r="DQU79" s="709"/>
      <c r="DQV79" s="709"/>
      <c r="DQW79" s="709"/>
      <c r="DQX79" s="709"/>
      <c r="DQY79" s="709"/>
      <c r="DQZ79" s="709"/>
      <c r="DRA79" s="709"/>
      <c r="DRB79" s="709"/>
      <c r="DRC79" s="709"/>
      <c r="DRD79" s="709"/>
      <c r="DRE79" s="709"/>
      <c r="DRF79" s="709"/>
      <c r="DRG79" s="709"/>
      <c r="DRH79" s="709"/>
      <c r="DRI79" s="709"/>
      <c r="DRJ79" s="709"/>
      <c r="DRK79" s="709"/>
      <c r="DRL79" s="709"/>
      <c r="DRM79" s="709"/>
      <c r="DRN79" s="709"/>
      <c r="DRO79" s="709"/>
      <c r="DRP79" s="709"/>
      <c r="DRQ79" s="709"/>
      <c r="DRR79" s="709"/>
      <c r="DRS79" s="709"/>
      <c r="DRT79" s="709"/>
      <c r="DRU79" s="709"/>
      <c r="DRV79" s="709"/>
      <c r="DRW79" s="709"/>
      <c r="DRX79" s="709"/>
      <c r="DRY79" s="709"/>
      <c r="DRZ79" s="709"/>
      <c r="DSA79" s="709"/>
      <c r="DSB79" s="709"/>
      <c r="DSC79" s="709"/>
      <c r="DSD79" s="709"/>
      <c r="DSE79" s="709"/>
      <c r="DSF79" s="709"/>
      <c r="DSG79" s="709"/>
      <c r="DSH79" s="709"/>
      <c r="DSI79" s="709"/>
      <c r="DSJ79" s="709"/>
      <c r="DSK79" s="709"/>
      <c r="DSL79" s="709"/>
      <c r="DSM79" s="709"/>
      <c r="DSN79" s="709"/>
      <c r="DSO79" s="709"/>
      <c r="DSP79" s="709"/>
      <c r="DSQ79" s="709"/>
      <c r="DSR79" s="709"/>
      <c r="DSS79" s="709"/>
      <c r="DST79" s="709"/>
      <c r="DSU79" s="709"/>
      <c r="DSV79" s="709"/>
      <c r="DSW79" s="709"/>
      <c r="DSX79" s="709"/>
      <c r="DSY79" s="709"/>
      <c r="DSZ79" s="709"/>
      <c r="DTA79" s="709"/>
      <c r="DTB79" s="709"/>
      <c r="DTC79" s="709"/>
      <c r="DTD79" s="709"/>
      <c r="DTE79" s="709"/>
      <c r="DTF79" s="709"/>
      <c r="DTG79" s="709"/>
      <c r="DTH79" s="709"/>
      <c r="DTI79" s="709"/>
      <c r="DTJ79" s="709"/>
      <c r="DTK79" s="709"/>
      <c r="DTL79" s="709"/>
      <c r="DTM79" s="709"/>
      <c r="DTN79" s="709"/>
      <c r="DTO79" s="709"/>
      <c r="DTP79" s="709"/>
      <c r="DTQ79" s="709"/>
      <c r="DTR79" s="709"/>
      <c r="DTS79" s="709"/>
      <c r="DTT79" s="709"/>
      <c r="DTU79" s="709"/>
      <c r="DTV79" s="709"/>
      <c r="DTW79" s="709"/>
      <c r="DTX79" s="709"/>
      <c r="DTY79" s="709"/>
      <c r="DTZ79" s="709"/>
      <c r="DUA79" s="709"/>
      <c r="DUB79" s="709"/>
      <c r="DUC79" s="709"/>
      <c r="DUD79" s="709"/>
      <c r="DUE79" s="709"/>
      <c r="DUF79" s="709"/>
      <c r="DUG79" s="709"/>
      <c r="DUH79" s="709"/>
      <c r="DUI79" s="709"/>
      <c r="DUJ79" s="709"/>
      <c r="DUK79" s="709"/>
      <c r="DUL79" s="709"/>
      <c r="DUM79" s="709"/>
      <c r="DUN79" s="709"/>
      <c r="DUO79" s="709"/>
      <c r="DUP79" s="709"/>
      <c r="DUQ79" s="709"/>
      <c r="DUR79" s="709"/>
      <c r="DUS79" s="709"/>
      <c r="DUT79" s="709"/>
      <c r="DUU79" s="709"/>
      <c r="DUV79" s="709"/>
      <c r="DUW79" s="709"/>
      <c r="DUX79" s="709"/>
      <c r="DUY79" s="709"/>
      <c r="DUZ79" s="709"/>
      <c r="DVA79" s="709"/>
      <c r="DVB79" s="709"/>
      <c r="DVC79" s="709"/>
      <c r="DVD79" s="709"/>
      <c r="DVE79" s="709"/>
      <c r="DVF79" s="709"/>
      <c r="DVG79" s="709"/>
      <c r="DVH79" s="709"/>
      <c r="DVI79" s="709"/>
      <c r="DVJ79" s="709"/>
      <c r="DVK79" s="709"/>
      <c r="DVL79" s="709"/>
      <c r="DVM79" s="709"/>
      <c r="DVN79" s="709"/>
      <c r="DVO79" s="709"/>
      <c r="DVP79" s="709"/>
      <c r="DVQ79" s="709"/>
      <c r="DVR79" s="709"/>
      <c r="DVS79" s="709"/>
      <c r="DVT79" s="709"/>
      <c r="DVU79" s="709"/>
      <c r="DVV79" s="709"/>
      <c r="DVW79" s="709"/>
      <c r="DVX79" s="709"/>
      <c r="DVY79" s="709"/>
      <c r="DVZ79" s="709"/>
      <c r="DWA79" s="709"/>
      <c r="DWB79" s="709"/>
      <c r="DWC79" s="709"/>
      <c r="DWD79" s="709"/>
      <c r="DWE79" s="709"/>
      <c r="DWF79" s="709"/>
      <c r="DWG79" s="709"/>
      <c r="DWH79" s="709"/>
      <c r="DWI79" s="709"/>
      <c r="DWJ79" s="709"/>
      <c r="DWK79" s="709"/>
      <c r="DWL79" s="709"/>
      <c r="DWM79" s="709"/>
      <c r="DWN79" s="709"/>
      <c r="DWO79" s="709"/>
      <c r="DWP79" s="709"/>
      <c r="DWQ79" s="709"/>
      <c r="DWR79" s="709"/>
      <c r="DWS79" s="709"/>
      <c r="DWT79" s="709"/>
      <c r="DWU79" s="709"/>
      <c r="DWV79" s="709"/>
      <c r="DWW79" s="709"/>
      <c r="DWX79" s="709"/>
      <c r="DWY79" s="709"/>
      <c r="DWZ79" s="709"/>
      <c r="DXA79" s="709"/>
      <c r="DXB79" s="709"/>
      <c r="DXC79" s="709"/>
      <c r="DXD79" s="709"/>
      <c r="DXE79" s="709"/>
      <c r="DXF79" s="709"/>
      <c r="DXG79" s="709"/>
      <c r="DXH79" s="709"/>
      <c r="DXI79" s="709"/>
      <c r="DXJ79" s="709"/>
      <c r="DXK79" s="709"/>
      <c r="DXL79" s="709"/>
      <c r="DXM79" s="709"/>
      <c r="DXN79" s="709"/>
      <c r="DXO79" s="709"/>
      <c r="DXP79" s="709"/>
      <c r="DXQ79" s="709"/>
      <c r="DXR79" s="709"/>
      <c r="DXS79" s="709"/>
      <c r="DXT79" s="709"/>
      <c r="DXU79" s="709"/>
      <c r="DXV79" s="709"/>
      <c r="DXW79" s="709"/>
      <c r="DXX79" s="709"/>
      <c r="DXY79" s="709"/>
      <c r="DXZ79" s="709"/>
      <c r="DYA79" s="709"/>
      <c r="DYB79" s="709"/>
      <c r="DYC79" s="709"/>
      <c r="DYD79" s="709"/>
      <c r="DYE79" s="709"/>
      <c r="DYF79" s="709"/>
      <c r="DYG79" s="709"/>
      <c r="DYH79" s="709"/>
      <c r="DYI79" s="709"/>
      <c r="DYJ79" s="709"/>
      <c r="DYK79" s="709"/>
      <c r="DYL79" s="709"/>
      <c r="DYM79" s="709"/>
      <c r="DYN79" s="709"/>
      <c r="DYO79" s="709"/>
      <c r="DYP79" s="709"/>
      <c r="DYQ79" s="709"/>
      <c r="DYR79" s="709"/>
      <c r="DYS79" s="709"/>
      <c r="DYT79" s="709"/>
      <c r="DYU79" s="709"/>
      <c r="DYV79" s="709"/>
      <c r="DYW79" s="709"/>
      <c r="DYX79" s="709"/>
      <c r="DYY79" s="709"/>
      <c r="DYZ79" s="709"/>
      <c r="DZA79" s="709"/>
      <c r="DZB79" s="709"/>
      <c r="DZC79" s="709"/>
      <c r="DZD79" s="709"/>
      <c r="DZE79" s="709"/>
      <c r="DZF79" s="709"/>
      <c r="DZG79" s="709"/>
      <c r="DZH79" s="709"/>
      <c r="DZI79" s="709"/>
      <c r="DZJ79" s="709"/>
      <c r="DZK79" s="709"/>
      <c r="DZL79" s="709"/>
      <c r="DZM79" s="709"/>
      <c r="DZN79" s="709"/>
      <c r="DZO79" s="709"/>
      <c r="DZP79" s="709"/>
      <c r="DZQ79" s="709"/>
      <c r="DZR79" s="709"/>
      <c r="DZS79" s="709"/>
      <c r="DZT79" s="709"/>
      <c r="DZU79" s="709"/>
      <c r="DZV79" s="709"/>
      <c r="DZW79" s="709"/>
      <c r="DZX79" s="709"/>
      <c r="DZY79" s="709"/>
      <c r="DZZ79" s="709"/>
      <c r="EAA79" s="709"/>
      <c r="EAB79" s="709"/>
      <c r="EAC79" s="709"/>
      <c r="EAD79" s="709"/>
      <c r="EAE79" s="709"/>
      <c r="EAF79" s="709"/>
      <c r="EAG79" s="709"/>
      <c r="EAH79" s="709"/>
      <c r="EAI79" s="709"/>
      <c r="EAJ79" s="709"/>
      <c r="EAK79" s="709"/>
      <c r="EAL79" s="709"/>
      <c r="EAM79" s="709"/>
      <c r="EAN79" s="709"/>
      <c r="EAO79" s="709"/>
      <c r="EAP79" s="709"/>
      <c r="EAQ79" s="709"/>
      <c r="EAR79" s="709"/>
      <c r="EAS79" s="709"/>
      <c r="EAT79" s="709"/>
      <c r="EAU79" s="709"/>
      <c r="EAV79" s="709"/>
      <c r="EAW79" s="709"/>
      <c r="EAX79" s="709"/>
      <c r="EAY79" s="709"/>
      <c r="EAZ79" s="709"/>
      <c r="EBA79" s="709"/>
      <c r="EBB79" s="709"/>
      <c r="EBC79" s="709"/>
      <c r="EBD79" s="709"/>
      <c r="EBE79" s="709"/>
      <c r="EBF79" s="709"/>
      <c r="EBG79" s="709"/>
      <c r="EBH79" s="709"/>
      <c r="EBI79" s="709"/>
      <c r="EBJ79" s="709"/>
      <c r="EBK79" s="709"/>
      <c r="EBL79" s="709"/>
      <c r="EBM79" s="709"/>
      <c r="EBN79" s="709"/>
      <c r="EBO79" s="709"/>
      <c r="EBP79" s="709"/>
      <c r="EBQ79" s="709"/>
      <c r="EBR79" s="709"/>
      <c r="EBS79" s="709"/>
      <c r="EBT79" s="709"/>
      <c r="EBU79" s="709"/>
      <c r="EBV79" s="709"/>
      <c r="EBW79" s="709"/>
      <c r="EBX79" s="709"/>
      <c r="EBY79" s="709"/>
      <c r="EBZ79" s="709"/>
      <c r="ECA79" s="709"/>
      <c r="ECB79" s="709"/>
      <c r="ECC79" s="709"/>
      <c r="ECD79" s="709"/>
      <c r="ECE79" s="709"/>
      <c r="ECF79" s="709"/>
      <c r="ECG79" s="709"/>
      <c r="ECH79" s="709"/>
      <c r="ECI79" s="709"/>
      <c r="ECJ79" s="709"/>
      <c r="ECK79" s="709"/>
      <c r="ECL79" s="709"/>
      <c r="ECM79" s="709"/>
      <c r="ECN79" s="709"/>
      <c r="ECO79" s="709"/>
      <c r="ECP79" s="709"/>
      <c r="ECQ79" s="709"/>
      <c r="ECR79" s="709"/>
      <c r="ECS79" s="709"/>
      <c r="ECT79" s="709"/>
      <c r="ECU79" s="709"/>
      <c r="ECV79" s="709"/>
      <c r="ECW79" s="709"/>
      <c r="ECX79" s="709"/>
      <c r="ECY79" s="709"/>
      <c r="ECZ79" s="709"/>
      <c r="EDA79" s="709"/>
      <c r="EDB79" s="709"/>
      <c r="EDC79" s="709"/>
      <c r="EDD79" s="709"/>
      <c r="EDE79" s="709"/>
      <c r="EDF79" s="709"/>
      <c r="EDG79" s="709"/>
      <c r="EDH79" s="709"/>
      <c r="EDI79" s="709"/>
      <c r="EDJ79" s="709"/>
      <c r="EDK79" s="709"/>
      <c r="EDL79" s="709"/>
      <c r="EDM79" s="709"/>
      <c r="EDN79" s="709"/>
      <c r="EDO79" s="709"/>
      <c r="EDP79" s="709"/>
      <c r="EDQ79" s="709"/>
      <c r="EDR79" s="709"/>
      <c r="EDS79" s="709"/>
      <c r="EDT79" s="709"/>
      <c r="EDU79" s="709"/>
      <c r="EDV79" s="709"/>
      <c r="EDW79" s="709"/>
      <c r="EDX79" s="709"/>
      <c r="EDY79" s="709"/>
      <c r="EDZ79" s="709"/>
      <c r="EEA79" s="709"/>
      <c r="EEB79" s="709"/>
      <c r="EEC79" s="709"/>
      <c r="EED79" s="709"/>
      <c r="EEE79" s="709"/>
      <c r="EEF79" s="709"/>
      <c r="EEG79" s="709"/>
      <c r="EEH79" s="709"/>
      <c r="EEI79" s="709"/>
      <c r="EEJ79" s="709"/>
      <c r="EEK79" s="709"/>
      <c r="EEL79" s="709"/>
      <c r="EEM79" s="709"/>
      <c r="EEN79" s="709"/>
      <c r="EEO79" s="709"/>
      <c r="EEP79" s="709"/>
      <c r="EEQ79" s="709"/>
      <c r="EER79" s="709"/>
      <c r="EES79" s="709"/>
      <c r="EET79" s="709"/>
      <c r="EEU79" s="709"/>
      <c r="EEV79" s="709"/>
      <c r="EEW79" s="709"/>
      <c r="EEX79" s="709"/>
      <c r="EEY79" s="709"/>
      <c r="EEZ79" s="709"/>
      <c r="EFA79" s="709"/>
      <c r="EFB79" s="709"/>
      <c r="EFC79" s="709"/>
      <c r="EFD79" s="709"/>
      <c r="EFE79" s="709"/>
      <c r="EFF79" s="709"/>
      <c r="EFG79" s="709"/>
      <c r="EFH79" s="709"/>
      <c r="EFI79" s="709"/>
      <c r="EFJ79" s="709"/>
      <c r="EFK79" s="709"/>
      <c r="EFL79" s="709"/>
      <c r="EFM79" s="709"/>
      <c r="EFN79" s="709"/>
      <c r="EFO79" s="709"/>
      <c r="EFP79" s="709"/>
      <c r="EFQ79" s="709"/>
      <c r="EFR79" s="709"/>
      <c r="EFS79" s="709"/>
      <c r="EFT79" s="709"/>
      <c r="EFU79" s="709"/>
      <c r="EFV79" s="709"/>
      <c r="EFW79" s="709"/>
      <c r="EFX79" s="709"/>
      <c r="EFY79" s="709"/>
      <c r="EFZ79" s="709"/>
      <c r="EGA79" s="709"/>
      <c r="EGB79" s="709"/>
      <c r="EGC79" s="709"/>
      <c r="EGD79" s="709"/>
      <c r="EGE79" s="709"/>
      <c r="EGF79" s="709"/>
      <c r="EGG79" s="709"/>
      <c r="EGH79" s="709"/>
      <c r="EGI79" s="709"/>
      <c r="EGJ79" s="709"/>
      <c r="EGK79" s="709"/>
      <c r="EGL79" s="709"/>
      <c r="EGM79" s="709"/>
      <c r="EGN79" s="709"/>
      <c r="EGO79" s="709"/>
      <c r="EGP79" s="709"/>
      <c r="EGQ79" s="709"/>
      <c r="EGR79" s="709"/>
      <c r="EGS79" s="709"/>
      <c r="EGT79" s="709"/>
      <c r="EGU79" s="709"/>
      <c r="EGV79" s="709"/>
      <c r="EGW79" s="709"/>
      <c r="EGX79" s="709"/>
      <c r="EGY79" s="709"/>
      <c r="EGZ79" s="709"/>
      <c r="EHA79" s="709"/>
      <c r="EHB79" s="709"/>
      <c r="EHC79" s="709"/>
      <c r="EHD79" s="709"/>
      <c r="EHE79" s="709"/>
      <c r="EHF79" s="709"/>
      <c r="EHG79" s="709"/>
      <c r="EHH79" s="709"/>
      <c r="EHI79" s="709"/>
      <c r="EHJ79" s="709"/>
      <c r="EHK79" s="709"/>
      <c r="EHL79" s="709"/>
      <c r="EHM79" s="709"/>
      <c r="EHN79" s="709"/>
      <c r="EHO79" s="709"/>
      <c r="EHP79" s="709"/>
      <c r="EHQ79" s="709"/>
      <c r="EHR79" s="709"/>
      <c r="EHS79" s="709"/>
      <c r="EHT79" s="709"/>
      <c r="EHU79" s="709"/>
      <c r="EHV79" s="709"/>
      <c r="EHW79" s="709"/>
      <c r="EHX79" s="709"/>
      <c r="EHY79" s="709"/>
      <c r="EHZ79" s="709"/>
      <c r="EIA79" s="709"/>
      <c r="EIB79" s="709"/>
      <c r="EIC79" s="709"/>
      <c r="EID79" s="709"/>
      <c r="EIE79" s="709"/>
      <c r="EIF79" s="709"/>
      <c r="EIG79" s="709"/>
      <c r="EIH79" s="709"/>
      <c r="EII79" s="709"/>
      <c r="EIJ79" s="709"/>
      <c r="EIK79" s="709"/>
      <c r="EIL79" s="709"/>
      <c r="EIM79" s="709"/>
      <c r="EIN79" s="709"/>
      <c r="EIO79" s="709"/>
      <c r="EIP79" s="709"/>
      <c r="EIQ79" s="709"/>
      <c r="EIR79" s="709"/>
      <c r="EIS79" s="709"/>
      <c r="EIT79" s="709"/>
      <c r="EIU79" s="709"/>
      <c r="EIV79" s="709"/>
      <c r="EIW79" s="709"/>
      <c r="EIX79" s="709"/>
      <c r="EIY79" s="709"/>
      <c r="EIZ79" s="709"/>
      <c r="EJA79" s="709"/>
      <c r="EJB79" s="709"/>
      <c r="EJC79" s="709"/>
      <c r="EJD79" s="709"/>
      <c r="EJE79" s="709"/>
      <c r="EJF79" s="709"/>
      <c r="EJG79" s="709"/>
      <c r="EJH79" s="709"/>
      <c r="EJI79" s="709"/>
      <c r="EJJ79" s="709"/>
      <c r="EJK79" s="709"/>
      <c r="EJL79" s="709"/>
      <c r="EJM79" s="709"/>
      <c r="EJN79" s="709"/>
      <c r="EJO79" s="709"/>
      <c r="EJP79" s="709"/>
      <c r="EJQ79" s="709"/>
      <c r="EJR79" s="709"/>
      <c r="EJS79" s="709"/>
      <c r="EJT79" s="709"/>
      <c r="EJU79" s="709"/>
      <c r="EJV79" s="709"/>
      <c r="EJW79" s="709"/>
      <c r="EJX79" s="709"/>
      <c r="EJY79" s="709"/>
      <c r="EJZ79" s="709"/>
      <c r="EKA79" s="709"/>
      <c r="EKB79" s="709"/>
      <c r="EKC79" s="709"/>
      <c r="EKD79" s="709"/>
      <c r="EKE79" s="709"/>
      <c r="EKF79" s="709"/>
      <c r="EKG79" s="709"/>
      <c r="EKH79" s="709"/>
      <c r="EKI79" s="709"/>
      <c r="EKJ79" s="709"/>
      <c r="EKK79" s="709"/>
      <c r="EKL79" s="709"/>
      <c r="EKM79" s="709"/>
      <c r="EKN79" s="709"/>
      <c r="EKO79" s="709"/>
      <c r="EKP79" s="709"/>
      <c r="EKQ79" s="709"/>
      <c r="EKR79" s="709"/>
      <c r="EKS79" s="709"/>
      <c r="EKT79" s="709"/>
      <c r="EKU79" s="709"/>
      <c r="EKV79" s="709"/>
      <c r="EKW79" s="709"/>
      <c r="EKX79" s="709"/>
      <c r="EKY79" s="709"/>
      <c r="EKZ79" s="709"/>
      <c r="ELA79" s="709"/>
      <c r="ELB79" s="709"/>
      <c r="ELC79" s="709"/>
      <c r="ELD79" s="709"/>
      <c r="ELE79" s="709"/>
      <c r="ELF79" s="709"/>
      <c r="ELG79" s="709"/>
      <c r="ELH79" s="709"/>
      <c r="ELI79" s="709"/>
      <c r="ELJ79" s="709"/>
      <c r="ELK79" s="709"/>
      <c r="ELL79" s="709"/>
      <c r="ELM79" s="709"/>
      <c r="ELN79" s="709"/>
      <c r="ELO79" s="709"/>
      <c r="ELP79" s="709"/>
      <c r="ELQ79" s="709"/>
      <c r="ELR79" s="709"/>
      <c r="ELS79" s="709"/>
      <c r="ELT79" s="709"/>
      <c r="ELU79" s="709"/>
      <c r="ELV79" s="709"/>
      <c r="ELW79" s="709"/>
      <c r="ELX79" s="709"/>
      <c r="ELY79" s="709"/>
      <c r="ELZ79" s="709"/>
      <c r="EMA79" s="709"/>
      <c r="EMB79" s="709"/>
      <c r="EMC79" s="709"/>
      <c r="EMD79" s="709"/>
      <c r="EME79" s="709"/>
      <c r="EMF79" s="709"/>
      <c r="EMG79" s="709"/>
      <c r="EMH79" s="709"/>
      <c r="EMI79" s="709"/>
      <c r="EMJ79" s="709"/>
      <c r="EMK79" s="709"/>
      <c r="EML79" s="709"/>
      <c r="EMM79" s="709"/>
      <c r="EMN79" s="709"/>
      <c r="EMO79" s="709"/>
      <c r="EMP79" s="709"/>
      <c r="EMQ79" s="709"/>
      <c r="EMR79" s="709"/>
      <c r="EMS79" s="709"/>
      <c r="EMT79" s="709"/>
      <c r="EMU79" s="709"/>
      <c r="EMV79" s="709"/>
      <c r="EMW79" s="709"/>
      <c r="EMX79" s="709"/>
      <c r="EMY79" s="709"/>
      <c r="EMZ79" s="709"/>
      <c r="ENA79" s="709"/>
      <c r="ENB79" s="709"/>
      <c r="ENC79" s="709"/>
      <c r="END79" s="709"/>
      <c r="ENE79" s="709"/>
      <c r="ENF79" s="709"/>
      <c r="ENG79" s="709"/>
      <c r="ENH79" s="709"/>
      <c r="ENI79" s="709"/>
      <c r="ENJ79" s="709"/>
      <c r="ENK79" s="709"/>
      <c r="ENL79" s="709"/>
      <c r="ENM79" s="709"/>
      <c r="ENN79" s="709"/>
      <c r="ENO79" s="709"/>
      <c r="ENP79" s="709"/>
      <c r="ENQ79" s="709"/>
      <c r="ENR79" s="709"/>
      <c r="ENS79" s="709"/>
      <c r="ENT79" s="709"/>
      <c r="ENU79" s="709"/>
      <c r="ENV79" s="709"/>
      <c r="ENW79" s="709"/>
      <c r="ENX79" s="709"/>
      <c r="ENY79" s="709"/>
      <c r="ENZ79" s="709"/>
      <c r="EOA79" s="709"/>
      <c r="EOB79" s="709"/>
      <c r="EOC79" s="709"/>
      <c r="EOD79" s="709"/>
      <c r="EOE79" s="709"/>
      <c r="EOF79" s="709"/>
      <c r="EOG79" s="709"/>
      <c r="EOH79" s="709"/>
      <c r="EOI79" s="709"/>
      <c r="EOJ79" s="709"/>
      <c r="EOK79" s="709"/>
      <c r="EOL79" s="709"/>
      <c r="EOM79" s="709"/>
      <c r="EON79" s="709"/>
      <c r="EOO79" s="709"/>
      <c r="EOP79" s="709"/>
      <c r="EOQ79" s="709"/>
      <c r="EOR79" s="709"/>
      <c r="EOS79" s="709"/>
      <c r="EOT79" s="709"/>
      <c r="EOU79" s="709"/>
      <c r="EOV79" s="709"/>
      <c r="EOW79" s="709"/>
      <c r="EOX79" s="709"/>
      <c r="EOY79" s="709"/>
      <c r="EOZ79" s="709"/>
      <c r="EPA79" s="709"/>
      <c r="EPB79" s="709"/>
      <c r="EPC79" s="709"/>
      <c r="EPD79" s="709"/>
      <c r="EPE79" s="709"/>
      <c r="EPF79" s="709"/>
      <c r="EPG79" s="709"/>
      <c r="EPH79" s="709"/>
      <c r="EPI79" s="709"/>
      <c r="EPJ79" s="709"/>
      <c r="EPK79" s="709"/>
      <c r="EPL79" s="709"/>
      <c r="EPM79" s="709"/>
      <c r="EPN79" s="709"/>
      <c r="EPO79" s="709"/>
      <c r="EPP79" s="709"/>
      <c r="EPQ79" s="709"/>
      <c r="EPR79" s="709"/>
      <c r="EPS79" s="709"/>
      <c r="EPT79" s="709"/>
      <c r="EPU79" s="709"/>
      <c r="EPV79" s="709"/>
      <c r="EPW79" s="709"/>
      <c r="EPX79" s="709"/>
      <c r="EPY79" s="709"/>
      <c r="EPZ79" s="709"/>
      <c r="EQA79" s="709"/>
      <c r="EQB79" s="709"/>
      <c r="EQC79" s="709"/>
      <c r="EQD79" s="709"/>
      <c r="EQE79" s="709"/>
      <c r="EQF79" s="709"/>
      <c r="EQG79" s="709"/>
      <c r="EQH79" s="709"/>
      <c r="EQI79" s="709"/>
      <c r="EQJ79" s="709"/>
      <c r="EQK79" s="709"/>
      <c r="EQL79" s="709"/>
      <c r="EQM79" s="709"/>
      <c r="EQN79" s="709"/>
      <c r="EQO79" s="709"/>
      <c r="EQP79" s="709"/>
      <c r="EQQ79" s="709"/>
      <c r="EQR79" s="709"/>
      <c r="EQS79" s="709"/>
      <c r="EQT79" s="709"/>
      <c r="EQU79" s="709"/>
      <c r="EQV79" s="709"/>
      <c r="EQW79" s="709"/>
      <c r="EQX79" s="709"/>
      <c r="EQY79" s="709"/>
      <c r="EQZ79" s="709"/>
      <c r="ERA79" s="709"/>
      <c r="ERB79" s="709"/>
      <c r="ERC79" s="709"/>
      <c r="ERD79" s="709"/>
      <c r="ERE79" s="709"/>
      <c r="ERF79" s="709"/>
      <c r="ERG79" s="709"/>
      <c r="ERH79" s="709"/>
      <c r="ERI79" s="709"/>
      <c r="ERJ79" s="709"/>
      <c r="ERK79" s="709"/>
      <c r="ERL79" s="709"/>
      <c r="ERM79" s="709"/>
      <c r="ERN79" s="709"/>
      <c r="ERO79" s="709"/>
      <c r="ERP79" s="709"/>
      <c r="ERQ79" s="709"/>
      <c r="ERR79" s="709"/>
      <c r="ERS79" s="709"/>
      <c r="ERT79" s="709"/>
      <c r="ERU79" s="709"/>
      <c r="ERV79" s="709"/>
      <c r="ERW79" s="709"/>
      <c r="ERX79" s="709"/>
      <c r="ERY79" s="709"/>
      <c r="ERZ79" s="709"/>
      <c r="ESA79" s="709"/>
      <c r="ESB79" s="709"/>
      <c r="ESC79" s="709"/>
      <c r="ESD79" s="709"/>
      <c r="ESE79" s="709"/>
      <c r="ESF79" s="709"/>
      <c r="ESG79" s="709"/>
      <c r="ESH79" s="709"/>
      <c r="ESI79" s="709"/>
      <c r="ESJ79" s="709"/>
      <c r="ESK79" s="709"/>
      <c r="ESL79" s="709"/>
      <c r="ESM79" s="709"/>
      <c r="ESN79" s="709"/>
      <c r="ESO79" s="709"/>
      <c r="ESP79" s="709"/>
      <c r="ESQ79" s="709"/>
      <c r="ESR79" s="709"/>
      <c r="ESS79" s="709"/>
      <c r="EST79" s="709"/>
      <c r="ESU79" s="709"/>
      <c r="ESV79" s="709"/>
      <c r="ESW79" s="709"/>
      <c r="ESX79" s="709"/>
      <c r="ESY79" s="709"/>
      <c r="ESZ79" s="709"/>
      <c r="ETA79" s="709"/>
      <c r="ETB79" s="709"/>
      <c r="ETC79" s="709"/>
      <c r="ETD79" s="709"/>
      <c r="ETE79" s="709"/>
      <c r="ETF79" s="709"/>
      <c r="ETG79" s="709"/>
      <c r="ETH79" s="709"/>
      <c r="ETI79" s="709"/>
      <c r="ETJ79" s="709"/>
      <c r="ETK79" s="709"/>
      <c r="ETL79" s="709"/>
      <c r="ETM79" s="709"/>
      <c r="ETN79" s="709"/>
      <c r="ETO79" s="709"/>
      <c r="ETP79" s="709"/>
      <c r="ETQ79" s="709"/>
      <c r="ETR79" s="709"/>
      <c r="ETS79" s="709"/>
      <c r="ETT79" s="709"/>
      <c r="ETU79" s="709"/>
      <c r="ETV79" s="709"/>
      <c r="ETW79" s="709"/>
      <c r="ETX79" s="709"/>
      <c r="ETY79" s="709"/>
      <c r="ETZ79" s="709"/>
      <c r="EUA79" s="709"/>
      <c r="EUB79" s="709"/>
      <c r="EUC79" s="709"/>
      <c r="EUD79" s="709"/>
      <c r="EUE79" s="709"/>
      <c r="EUF79" s="709"/>
      <c r="EUG79" s="709"/>
      <c r="EUH79" s="709"/>
      <c r="EUI79" s="709"/>
      <c r="EUJ79" s="709"/>
      <c r="EUK79" s="709"/>
      <c r="EUL79" s="709"/>
      <c r="EUM79" s="709"/>
      <c r="EUN79" s="709"/>
      <c r="EUO79" s="709"/>
      <c r="EUP79" s="709"/>
      <c r="EUQ79" s="709"/>
      <c r="EUR79" s="709"/>
      <c r="EUS79" s="709"/>
      <c r="EUT79" s="709"/>
      <c r="EUU79" s="709"/>
      <c r="EUV79" s="709"/>
      <c r="EUW79" s="709"/>
      <c r="EUX79" s="709"/>
      <c r="EUY79" s="709"/>
      <c r="EUZ79" s="709"/>
      <c r="EVA79" s="709"/>
      <c r="EVB79" s="709"/>
      <c r="EVC79" s="709"/>
      <c r="EVD79" s="709"/>
      <c r="EVE79" s="709"/>
      <c r="EVF79" s="709"/>
      <c r="EVG79" s="709"/>
      <c r="EVH79" s="709"/>
      <c r="EVI79" s="709"/>
      <c r="EVJ79" s="709"/>
      <c r="EVK79" s="709"/>
      <c r="EVL79" s="709"/>
      <c r="EVM79" s="709"/>
      <c r="EVN79" s="709"/>
      <c r="EVO79" s="709"/>
      <c r="EVP79" s="709"/>
      <c r="EVQ79" s="709"/>
      <c r="EVR79" s="709"/>
      <c r="EVS79" s="709"/>
      <c r="EVT79" s="709"/>
      <c r="EVU79" s="709"/>
      <c r="EVV79" s="709"/>
      <c r="EVW79" s="709"/>
      <c r="EVX79" s="709"/>
      <c r="EVY79" s="709"/>
      <c r="EVZ79" s="709"/>
      <c r="EWA79" s="709"/>
      <c r="EWB79" s="709"/>
      <c r="EWC79" s="709"/>
      <c r="EWD79" s="709"/>
      <c r="EWE79" s="709"/>
      <c r="EWF79" s="709"/>
      <c r="EWG79" s="709"/>
      <c r="EWH79" s="709"/>
      <c r="EWI79" s="709"/>
      <c r="EWJ79" s="709"/>
      <c r="EWK79" s="709"/>
      <c r="EWL79" s="709"/>
      <c r="EWM79" s="709"/>
      <c r="EWN79" s="709"/>
      <c r="EWO79" s="709"/>
      <c r="EWP79" s="709"/>
      <c r="EWQ79" s="709"/>
      <c r="EWR79" s="709"/>
      <c r="EWS79" s="709"/>
      <c r="EWT79" s="709"/>
      <c r="EWU79" s="709"/>
      <c r="EWV79" s="709"/>
      <c r="EWW79" s="709"/>
      <c r="EWX79" s="709"/>
      <c r="EWY79" s="709"/>
      <c r="EWZ79" s="709"/>
      <c r="EXA79" s="709"/>
      <c r="EXB79" s="709"/>
      <c r="EXC79" s="709"/>
      <c r="EXD79" s="709"/>
      <c r="EXE79" s="709"/>
      <c r="EXF79" s="709"/>
      <c r="EXG79" s="709"/>
      <c r="EXH79" s="709"/>
      <c r="EXI79" s="709"/>
      <c r="EXJ79" s="709"/>
      <c r="EXK79" s="709"/>
      <c r="EXL79" s="709"/>
      <c r="EXM79" s="709"/>
      <c r="EXN79" s="709"/>
      <c r="EXO79" s="709"/>
      <c r="EXP79" s="709"/>
      <c r="EXQ79" s="709"/>
      <c r="EXR79" s="709"/>
      <c r="EXS79" s="709"/>
      <c r="EXT79" s="709"/>
      <c r="EXU79" s="709"/>
      <c r="EXV79" s="709"/>
      <c r="EXW79" s="709"/>
      <c r="EXX79" s="709"/>
      <c r="EXY79" s="709"/>
      <c r="EXZ79" s="709"/>
      <c r="EYA79" s="709"/>
      <c r="EYB79" s="709"/>
      <c r="EYC79" s="709"/>
      <c r="EYD79" s="709"/>
      <c r="EYE79" s="709"/>
      <c r="EYF79" s="709"/>
      <c r="EYG79" s="709"/>
      <c r="EYH79" s="709"/>
      <c r="EYI79" s="709"/>
      <c r="EYJ79" s="709"/>
      <c r="EYK79" s="709"/>
      <c r="EYL79" s="709"/>
      <c r="EYM79" s="709"/>
      <c r="EYN79" s="709"/>
      <c r="EYO79" s="709"/>
      <c r="EYP79" s="709"/>
      <c r="EYQ79" s="709"/>
      <c r="EYR79" s="709"/>
      <c r="EYS79" s="709"/>
      <c r="EYT79" s="709"/>
      <c r="EYU79" s="709"/>
      <c r="EYV79" s="709"/>
      <c r="EYW79" s="709"/>
      <c r="EYX79" s="709"/>
      <c r="EYY79" s="709"/>
      <c r="EYZ79" s="709"/>
      <c r="EZA79" s="709"/>
      <c r="EZB79" s="709"/>
      <c r="EZC79" s="709"/>
      <c r="EZD79" s="709"/>
      <c r="EZE79" s="709"/>
      <c r="EZF79" s="709"/>
      <c r="EZG79" s="709"/>
      <c r="EZH79" s="709"/>
      <c r="EZI79" s="709"/>
      <c r="EZJ79" s="709"/>
      <c r="EZK79" s="709"/>
      <c r="EZL79" s="709"/>
      <c r="EZM79" s="709"/>
      <c r="EZN79" s="709"/>
      <c r="EZO79" s="709"/>
      <c r="EZP79" s="709"/>
      <c r="EZQ79" s="709"/>
      <c r="EZR79" s="709"/>
      <c r="EZS79" s="709"/>
      <c r="EZT79" s="709"/>
      <c r="EZU79" s="709"/>
      <c r="EZV79" s="709"/>
      <c r="EZW79" s="709"/>
      <c r="EZX79" s="709"/>
      <c r="EZY79" s="709"/>
      <c r="EZZ79" s="709"/>
      <c r="FAA79" s="709"/>
      <c r="FAB79" s="709"/>
      <c r="FAC79" s="709"/>
      <c r="FAD79" s="709"/>
      <c r="FAE79" s="709"/>
      <c r="FAF79" s="709"/>
      <c r="FAG79" s="709"/>
      <c r="FAH79" s="709"/>
      <c r="FAI79" s="709"/>
      <c r="FAJ79" s="709"/>
      <c r="FAK79" s="709"/>
      <c r="FAL79" s="709"/>
      <c r="FAM79" s="709"/>
      <c r="FAN79" s="709"/>
      <c r="FAO79" s="709"/>
      <c r="FAP79" s="709"/>
      <c r="FAQ79" s="709"/>
      <c r="FAR79" s="709"/>
      <c r="FAS79" s="709"/>
      <c r="FAT79" s="709"/>
      <c r="FAU79" s="709"/>
      <c r="FAV79" s="709"/>
      <c r="FAW79" s="709"/>
      <c r="FAX79" s="709"/>
      <c r="FAY79" s="709"/>
      <c r="FAZ79" s="709"/>
      <c r="FBA79" s="709"/>
      <c r="FBB79" s="709"/>
      <c r="FBC79" s="709"/>
      <c r="FBD79" s="709"/>
      <c r="FBE79" s="709"/>
      <c r="FBF79" s="709"/>
      <c r="FBG79" s="709"/>
      <c r="FBH79" s="709"/>
      <c r="FBI79" s="709"/>
      <c r="FBJ79" s="709"/>
      <c r="FBK79" s="709"/>
      <c r="FBL79" s="709"/>
      <c r="FBM79" s="709"/>
      <c r="FBN79" s="709"/>
      <c r="FBO79" s="709"/>
      <c r="FBP79" s="709"/>
      <c r="FBQ79" s="709"/>
      <c r="FBR79" s="709"/>
      <c r="FBS79" s="709"/>
      <c r="FBT79" s="709"/>
      <c r="FBU79" s="709"/>
      <c r="FBV79" s="709"/>
      <c r="FBW79" s="709"/>
      <c r="FBX79" s="709"/>
      <c r="FBY79" s="709"/>
      <c r="FBZ79" s="709"/>
      <c r="FCA79" s="709"/>
      <c r="FCB79" s="709"/>
      <c r="FCC79" s="709"/>
      <c r="FCD79" s="709"/>
      <c r="FCE79" s="709"/>
      <c r="FCF79" s="709"/>
      <c r="FCG79" s="709"/>
      <c r="FCH79" s="709"/>
      <c r="FCI79" s="709"/>
      <c r="FCJ79" s="709"/>
      <c r="FCK79" s="709"/>
      <c r="FCL79" s="709"/>
      <c r="FCM79" s="709"/>
      <c r="FCN79" s="709"/>
      <c r="FCO79" s="709"/>
      <c r="FCP79" s="709"/>
      <c r="FCQ79" s="709"/>
      <c r="FCR79" s="709"/>
      <c r="FCS79" s="709"/>
      <c r="FCT79" s="709"/>
      <c r="FCU79" s="709"/>
      <c r="FCV79" s="709"/>
      <c r="FCW79" s="709"/>
      <c r="FCX79" s="709"/>
      <c r="FCY79" s="709"/>
      <c r="FCZ79" s="709"/>
      <c r="FDA79" s="709"/>
      <c r="FDB79" s="709"/>
      <c r="FDC79" s="709"/>
      <c r="FDD79" s="709"/>
      <c r="FDE79" s="709"/>
      <c r="FDF79" s="709"/>
      <c r="FDG79" s="709"/>
      <c r="FDH79" s="709"/>
      <c r="FDI79" s="709"/>
      <c r="FDJ79" s="709"/>
      <c r="FDK79" s="709"/>
      <c r="FDL79" s="709"/>
      <c r="FDM79" s="709"/>
      <c r="FDN79" s="709"/>
      <c r="FDO79" s="709"/>
      <c r="FDP79" s="709"/>
      <c r="FDQ79" s="709"/>
      <c r="FDR79" s="709"/>
      <c r="FDS79" s="709"/>
      <c r="FDT79" s="709"/>
      <c r="FDU79" s="709"/>
      <c r="FDV79" s="709"/>
      <c r="FDW79" s="709"/>
      <c r="FDX79" s="709"/>
      <c r="FDY79" s="709"/>
      <c r="FDZ79" s="709"/>
      <c r="FEA79" s="709"/>
      <c r="FEB79" s="709"/>
      <c r="FEC79" s="709"/>
      <c r="FED79" s="709"/>
      <c r="FEE79" s="709"/>
      <c r="FEF79" s="709"/>
      <c r="FEG79" s="709"/>
      <c r="FEH79" s="709"/>
      <c r="FEI79" s="709"/>
      <c r="FEJ79" s="709"/>
      <c r="FEK79" s="709"/>
      <c r="FEL79" s="709"/>
      <c r="FEM79" s="709"/>
      <c r="FEN79" s="709"/>
      <c r="FEO79" s="709"/>
      <c r="FEP79" s="709"/>
      <c r="FEQ79" s="709"/>
      <c r="FER79" s="709"/>
      <c r="FES79" s="709"/>
      <c r="FET79" s="709"/>
      <c r="FEU79" s="709"/>
      <c r="FEV79" s="709"/>
      <c r="FEW79" s="709"/>
      <c r="FEX79" s="709"/>
      <c r="FEY79" s="709"/>
      <c r="FEZ79" s="709"/>
      <c r="FFA79" s="709"/>
      <c r="FFB79" s="709"/>
      <c r="FFC79" s="709"/>
      <c r="FFD79" s="709"/>
      <c r="FFE79" s="709"/>
      <c r="FFF79" s="709"/>
      <c r="FFG79" s="709"/>
      <c r="FFH79" s="709"/>
      <c r="FFI79" s="709"/>
      <c r="FFJ79" s="709"/>
      <c r="FFK79" s="709"/>
      <c r="FFL79" s="709"/>
      <c r="FFM79" s="709"/>
      <c r="FFN79" s="709"/>
      <c r="FFO79" s="709"/>
      <c r="FFP79" s="709"/>
      <c r="FFQ79" s="709"/>
      <c r="FFR79" s="709"/>
      <c r="FFS79" s="709"/>
      <c r="FFT79" s="709"/>
      <c r="FFU79" s="709"/>
      <c r="FFV79" s="709"/>
      <c r="FFW79" s="709"/>
      <c r="FFX79" s="709"/>
      <c r="FFY79" s="709"/>
      <c r="FFZ79" s="709"/>
      <c r="FGA79" s="709"/>
      <c r="FGB79" s="709"/>
      <c r="FGC79" s="709"/>
      <c r="FGD79" s="709"/>
      <c r="FGE79" s="709"/>
      <c r="FGF79" s="709"/>
      <c r="FGG79" s="709"/>
      <c r="FGH79" s="709"/>
      <c r="FGI79" s="709"/>
      <c r="FGJ79" s="709"/>
      <c r="FGK79" s="709"/>
      <c r="FGL79" s="709"/>
      <c r="FGM79" s="709"/>
      <c r="FGN79" s="709"/>
      <c r="FGO79" s="709"/>
      <c r="FGP79" s="709"/>
      <c r="FGQ79" s="709"/>
      <c r="FGR79" s="709"/>
      <c r="FGS79" s="709"/>
      <c r="FGT79" s="709"/>
      <c r="FGU79" s="709"/>
      <c r="FGV79" s="709"/>
      <c r="FGW79" s="709"/>
      <c r="FGX79" s="709"/>
      <c r="FGY79" s="709"/>
      <c r="FGZ79" s="709"/>
      <c r="FHA79" s="709"/>
      <c r="FHB79" s="709"/>
      <c r="FHC79" s="709"/>
      <c r="FHD79" s="709"/>
      <c r="FHE79" s="709"/>
      <c r="FHF79" s="709"/>
      <c r="FHG79" s="709"/>
      <c r="FHH79" s="709"/>
      <c r="FHI79" s="709"/>
      <c r="FHJ79" s="709"/>
      <c r="FHK79" s="709"/>
      <c r="FHL79" s="709"/>
      <c r="FHM79" s="709"/>
      <c r="FHN79" s="709"/>
      <c r="FHO79" s="709"/>
      <c r="FHP79" s="709"/>
      <c r="FHQ79" s="709"/>
      <c r="FHR79" s="709"/>
      <c r="FHS79" s="709"/>
      <c r="FHT79" s="709"/>
      <c r="FHU79" s="709"/>
      <c r="FHV79" s="709"/>
      <c r="FHW79" s="709"/>
      <c r="FHX79" s="709"/>
      <c r="FHY79" s="709"/>
      <c r="FHZ79" s="709"/>
      <c r="FIA79" s="709"/>
      <c r="FIB79" s="709"/>
      <c r="FIC79" s="709"/>
      <c r="FID79" s="709"/>
      <c r="FIE79" s="709"/>
      <c r="FIF79" s="709"/>
      <c r="FIG79" s="709"/>
      <c r="FIH79" s="709"/>
      <c r="FII79" s="709"/>
      <c r="FIJ79" s="709"/>
      <c r="FIK79" s="709"/>
      <c r="FIL79" s="709"/>
      <c r="FIM79" s="709"/>
      <c r="FIN79" s="709"/>
      <c r="FIO79" s="709"/>
      <c r="FIP79" s="709"/>
      <c r="FIQ79" s="709"/>
      <c r="FIR79" s="709"/>
      <c r="FIS79" s="709"/>
      <c r="FIT79" s="709"/>
      <c r="FIU79" s="709"/>
      <c r="FIV79" s="709"/>
      <c r="FIW79" s="709"/>
      <c r="FIX79" s="709"/>
      <c r="FIY79" s="709"/>
      <c r="FIZ79" s="709"/>
      <c r="FJA79" s="709"/>
      <c r="FJB79" s="709"/>
      <c r="FJC79" s="709"/>
      <c r="FJD79" s="709"/>
      <c r="FJE79" s="709"/>
      <c r="FJF79" s="709"/>
      <c r="FJG79" s="709"/>
      <c r="FJH79" s="709"/>
      <c r="FJI79" s="709"/>
      <c r="FJJ79" s="709"/>
      <c r="FJK79" s="709"/>
      <c r="FJL79" s="709"/>
      <c r="FJM79" s="709"/>
      <c r="FJN79" s="709"/>
      <c r="FJO79" s="709"/>
      <c r="FJP79" s="709"/>
      <c r="FJQ79" s="709"/>
      <c r="FJR79" s="709"/>
      <c r="FJS79" s="709"/>
      <c r="FJT79" s="709"/>
      <c r="FJU79" s="709"/>
      <c r="FJV79" s="709"/>
      <c r="FJW79" s="709"/>
      <c r="FJX79" s="709"/>
      <c r="FJY79" s="709"/>
      <c r="FJZ79" s="709"/>
      <c r="FKA79" s="709"/>
      <c r="FKB79" s="709"/>
      <c r="FKC79" s="709"/>
      <c r="FKD79" s="709"/>
      <c r="FKE79" s="709"/>
      <c r="FKF79" s="709"/>
      <c r="FKG79" s="709"/>
      <c r="FKH79" s="709"/>
      <c r="FKI79" s="709"/>
      <c r="FKJ79" s="709"/>
      <c r="FKK79" s="709"/>
      <c r="FKL79" s="709"/>
      <c r="FKM79" s="709"/>
      <c r="FKN79" s="709"/>
      <c r="FKO79" s="709"/>
      <c r="FKP79" s="709"/>
      <c r="FKQ79" s="709"/>
      <c r="FKR79" s="709"/>
      <c r="FKS79" s="709"/>
      <c r="FKT79" s="709"/>
      <c r="FKU79" s="709"/>
      <c r="FKV79" s="709"/>
      <c r="FKW79" s="709"/>
      <c r="FKX79" s="709"/>
      <c r="FKY79" s="709"/>
      <c r="FKZ79" s="709"/>
      <c r="FLA79" s="709"/>
      <c r="FLB79" s="709"/>
      <c r="FLC79" s="709"/>
      <c r="FLD79" s="709"/>
      <c r="FLE79" s="709"/>
      <c r="FLF79" s="709"/>
      <c r="FLG79" s="709"/>
      <c r="FLH79" s="709"/>
      <c r="FLI79" s="709"/>
      <c r="FLJ79" s="709"/>
      <c r="FLK79" s="709"/>
      <c r="FLL79" s="709"/>
      <c r="FLM79" s="709"/>
      <c r="FLN79" s="709"/>
      <c r="FLO79" s="709"/>
      <c r="FLP79" s="709"/>
      <c r="FLQ79" s="709"/>
      <c r="FLR79" s="709"/>
      <c r="FLS79" s="709"/>
      <c r="FLT79" s="709"/>
      <c r="FLU79" s="709"/>
      <c r="FLV79" s="709"/>
      <c r="FLW79" s="709"/>
      <c r="FLX79" s="709"/>
      <c r="FLY79" s="709"/>
      <c r="FLZ79" s="709"/>
      <c r="FMA79" s="709"/>
      <c r="FMB79" s="709"/>
      <c r="FMC79" s="709"/>
      <c r="FMD79" s="709"/>
      <c r="FME79" s="709"/>
      <c r="FMF79" s="709"/>
      <c r="FMG79" s="709"/>
      <c r="FMH79" s="709"/>
      <c r="FMI79" s="709"/>
      <c r="FMJ79" s="709"/>
      <c r="FMK79" s="709"/>
      <c r="FML79" s="709"/>
      <c r="FMM79" s="709"/>
      <c r="FMN79" s="709"/>
      <c r="FMO79" s="709"/>
      <c r="FMP79" s="709"/>
      <c r="FMQ79" s="709"/>
      <c r="FMR79" s="709"/>
      <c r="FMS79" s="709"/>
      <c r="FMT79" s="709"/>
      <c r="FMU79" s="709"/>
      <c r="FMV79" s="709"/>
      <c r="FMW79" s="709"/>
      <c r="FMX79" s="709"/>
      <c r="FMY79" s="709"/>
      <c r="FMZ79" s="709"/>
      <c r="FNA79" s="709"/>
      <c r="FNB79" s="709"/>
      <c r="FNC79" s="709"/>
      <c r="FND79" s="709"/>
      <c r="FNE79" s="709"/>
      <c r="FNF79" s="709"/>
      <c r="FNG79" s="709"/>
      <c r="FNH79" s="709"/>
      <c r="FNI79" s="709"/>
      <c r="FNJ79" s="709"/>
      <c r="FNK79" s="709"/>
      <c r="FNL79" s="709"/>
      <c r="FNM79" s="709"/>
      <c r="FNN79" s="709"/>
      <c r="FNO79" s="709"/>
      <c r="FNP79" s="709"/>
      <c r="FNQ79" s="709"/>
      <c r="FNR79" s="709"/>
      <c r="FNS79" s="709"/>
      <c r="FNT79" s="709"/>
      <c r="FNU79" s="709"/>
      <c r="FNV79" s="709"/>
      <c r="FNW79" s="709"/>
      <c r="FNX79" s="709"/>
      <c r="FNY79" s="709"/>
      <c r="FNZ79" s="709"/>
      <c r="FOA79" s="709"/>
      <c r="FOB79" s="709"/>
      <c r="FOC79" s="709"/>
      <c r="FOD79" s="709"/>
      <c r="FOE79" s="709"/>
      <c r="FOF79" s="709"/>
      <c r="FOG79" s="709"/>
      <c r="FOH79" s="709"/>
      <c r="FOI79" s="709"/>
      <c r="FOJ79" s="709"/>
      <c r="FOK79" s="709"/>
      <c r="FOL79" s="709"/>
      <c r="FOM79" s="709"/>
      <c r="FON79" s="709"/>
      <c r="FOO79" s="709"/>
      <c r="FOP79" s="709"/>
      <c r="FOQ79" s="709"/>
      <c r="FOR79" s="709"/>
      <c r="FOS79" s="709"/>
      <c r="FOT79" s="709"/>
      <c r="FOU79" s="709"/>
      <c r="FOV79" s="709"/>
      <c r="FOW79" s="709"/>
      <c r="FOX79" s="709"/>
      <c r="FOY79" s="709"/>
      <c r="FOZ79" s="709"/>
      <c r="FPA79" s="709"/>
      <c r="FPB79" s="709"/>
      <c r="FPC79" s="709"/>
      <c r="FPD79" s="709"/>
      <c r="FPE79" s="709"/>
      <c r="FPF79" s="709"/>
      <c r="FPG79" s="709"/>
      <c r="FPH79" s="709"/>
      <c r="FPI79" s="709"/>
      <c r="FPJ79" s="709"/>
      <c r="FPK79" s="709"/>
      <c r="FPL79" s="709"/>
      <c r="FPM79" s="709"/>
      <c r="FPN79" s="709"/>
      <c r="FPO79" s="709"/>
      <c r="FPP79" s="709"/>
      <c r="FPQ79" s="709"/>
      <c r="FPR79" s="709"/>
      <c r="FPS79" s="709"/>
      <c r="FPT79" s="709"/>
      <c r="FPU79" s="709"/>
      <c r="FPV79" s="709"/>
      <c r="FPW79" s="709"/>
      <c r="FPX79" s="709"/>
      <c r="FPY79" s="709"/>
      <c r="FPZ79" s="709"/>
      <c r="FQA79" s="709"/>
      <c r="FQB79" s="709"/>
      <c r="FQC79" s="709"/>
      <c r="FQD79" s="709"/>
      <c r="FQE79" s="709"/>
      <c r="FQF79" s="709"/>
      <c r="FQG79" s="709"/>
      <c r="FQH79" s="709"/>
      <c r="FQI79" s="709"/>
      <c r="FQJ79" s="709"/>
      <c r="FQK79" s="709"/>
      <c r="FQL79" s="709"/>
      <c r="FQM79" s="709"/>
      <c r="FQN79" s="709"/>
      <c r="FQO79" s="709"/>
      <c r="FQP79" s="709"/>
      <c r="FQQ79" s="709"/>
      <c r="FQR79" s="709"/>
      <c r="FQS79" s="709"/>
      <c r="FQT79" s="709"/>
      <c r="FQU79" s="709"/>
      <c r="FQV79" s="709"/>
      <c r="FQW79" s="709"/>
      <c r="FQX79" s="709"/>
      <c r="FQY79" s="709"/>
      <c r="FQZ79" s="709"/>
      <c r="FRA79" s="709"/>
      <c r="FRB79" s="709"/>
      <c r="FRC79" s="709"/>
      <c r="FRD79" s="709"/>
      <c r="FRE79" s="709"/>
      <c r="FRF79" s="709"/>
      <c r="FRG79" s="709"/>
      <c r="FRH79" s="709"/>
      <c r="FRI79" s="709"/>
      <c r="FRJ79" s="709"/>
      <c r="FRK79" s="709"/>
      <c r="FRL79" s="709"/>
      <c r="FRM79" s="709"/>
      <c r="FRN79" s="709"/>
      <c r="FRO79" s="709"/>
      <c r="FRP79" s="709"/>
      <c r="FRQ79" s="709"/>
      <c r="FRR79" s="709"/>
      <c r="FRS79" s="709"/>
      <c r="FRT79" s="709"/>
      <c r="FRU79" s="709"/>
      <c r="FRV79" s="709"/>
      <c r="FRW79" s="709"/>
      <c r="FRX79" s="709"/>
      <c r="FRY79" s="709"/>
      <c r="FRZ79" s="709"/>
      <c r="FSA79" s="709"/>
      <c r="FSB79" s="709"/>
      <c r="FSC79" s="709"/>
      <c r="FSD79" s="709"/>
      <c r="FSE79" s="709"/>
      <c r="FSF79" s="709"/>
      <c r="FSG79" s="709"/>
      <c r="FSH79" s="709"/>
      <c r="FSI79" s="709"/>
      <c r="FSJ79" s="709"/>
      <c r="FSK79" s="709"/>
      <c r="FSL79" s="709"/>
      <c r="FSM79" s="709"/>
      <c r="FSN79" s="709"/>
      <c r="FSO79" s="709"/>
      <c r="FSP79" s="709"/>
      <c r="FSQ79" s="709"/>
      <c r="FSR79" s="709"/>
      <c r="FSS79" s="709"/>
      <c r="FST79" s="709"/>
      <c r="FSU79" s="709"/>
      <c r="FSV79" s="709"/>
      <c r="FSW79" s="709"/>
      <c r="FSX79" s="709"/>
      <c r="FSY79" s="709"/>
      <c r="FSZ79" s="709"/>
      <c r="FTA79" s="709"/>
      <c r="FTB79" s="709"/>
      <c r="FTC79" s="709"/>
      <c r="FTD79" s="709"/>
      <c r="FTE79" s="709"/>
      <c r="FTF79" s="709"/>
      <c r="FTG79" s="709"/>
      <c r="FTH79" s="709"/>
      <c r="FTI79" s="709"/>
      <c r="FTJ79" s="709"/>
      <c r="FTK79" s="709"/>
      <c r="FTL79" s="709"/>
      <c r="FTM79" s="709"/>
      <c r="FTN79" s="709"/>
      <c r="FTO79" s="709"/>
      <c r="FTP79" s="709"/>
      <c r="FTQ79" s="709"/>
      <c r="FTR79" s="709"/>
      <c r="FTS79" s="709"/>
      <c r="FTT79" s="709"/>
      <c r="FTU79" s="709"/>
      <c r="FTV79" s="709"/>
      <c r="FTW79" s="709"/>
      <c r="FTX79" s="709"/>
      <c r="FTY79" s="709"/>
      <c r="FTZ79" s="709"/>
      <c r="FUA79" s="709"/>
      <c r="FUB79" s="709"/>
      <c r="FUC79" s="709"/>
      <c r="FUD79" s="709"/>
      <c r="FUE79" s="709"/>
      <c r="FUF79" s="709"/>
      <c r="FUG79" s="709"/>
      <c r="FUH79" s="709"/>
      <c r="FUI79" s="709"/>
      <c r="FUJ79" s="709"/>
      <c r="FUK79" s="709"/>
      <c r="FUL79" s="709"/>
      <c r="FUM79" s="709"/>
      <c r="FUN79" s="709"/>
      <c r="FUO79" s="709"/>
      <c r="FUP79" s="709"/>
      <c r="FUQ79" s="709"/>
      <c r="FUR79" s="709"/>
      <c r="FUS79" s="709"/>
      <c r="FUT79" s="709"/>
      <c r="FUU79" s="709"/>
      <c r="FUV79" s="709"/>
      <c r="FUW79" s="709"/>
      <c r="FUX79" s="709"/>
      <c r="FUY79" s="709"/>
      <c r="FUZ79" s="709"/>
      <c r="FVA79" s="709"/>
      <c r="FVB79" s="709"/>
      <c r="FVC79" s="709"/>
      <c r="FVD79" s="709"/>
      <c r="FVE79" s="709"/>
      <c r="FVF79" s="709"/>
      <c r="FVG79" s="709"/>
      <c r="FVH79" s="709"/>
      <c r="FVI79" s="709"/>
      <c r="FVJ79" s="709"/>
      <c r="FVK79" s="709"/>
      <c r="FVL79" s="709"/>
      <c r="FVM79" s="709"/>
      <c r="FVN79" s="709"/>
      <c r="FVO79" s="709"/>
      <c r="FVP79" s="709"/>
      <c r="FVQ79" s="709"/>
      <c r="FVR79" s="709"/>
      <c r="FVS79" s="709"/>
      <c r="FVT79" s="709"/>
      <c r="FVU79" s="709"/>
      <c r="FVV79" s="709"/>
      <c r="FVW79" s="709"/>
      <c r="FVX79" s="709"/>
      <c r="FVY79" s="709"/>
      <c r="FVZ79" s="709"/>
      <c r="FWA79" s="709"/>
      <c r="FWB79" s="709"/>
      <c r="FWC79" s="709"/>
      <c r="FWD79" s="709"/>
      <c r="FWE79" s="709"/>
      <c r="FWF79" s="709"/>
      <c r="FWG79" s="709"/>
      <c r="FWH79" s="709"/>
      <c r="FWI79" s="709"/>
      <c r="FWJ79" s="709"/>
      <c r="FWK79" s="709"/>
      <c r="FWL79" s="709"/>
      <c r="FWM79" s="709"/>
      <c r="FWN79" s="709"/>
      <c r="FWO79" s="709"/>
      <c r="FWP79" s="709"/>
      <c r="FWQ79" s="709"/>
      <c r="FWR79" s="709"/>
      <c r="FWS79" s="709"/>
      <c r="FWT79" s="709"/>
      <c r="FWU79" s="709"/>
      <c r="FWV79" s="709"/>
      <c r="FWW79" s="709"/>
      <c r="FWX79" s="709"/>
      <c r="FWY79" s="709"/>
      <c r="FWZ79" s="709"/>
      <c r="FXA79" s="709"/>
      <c r="FXB79" s="709"/>
      <c r="FXC79" s="709"/>
      <c r="FXD79" s="709"/>
      <c r="FXE79" s="709"/>
      <c r="FXF79" s="709"/>
      <c r="FXG79" s="709"/>
      <c r="FXH79" s="709"/>
      <c r="FXI79" s="709"/>
      <c r="FXJ79" s="709"/>
      <c r="FXK79" s="709"/>
      <c r="FXL79" s="709"/>
      <c r="FXM79" s="709"/>
      <c r="FXN79" s="709"/>
      <c r="FXO79" s="709"/>
      <c r="FXP79" s="709"/>
      <c r="FXQ79" s="709"/>
      <c r="FXR79" s="709"/>
      <c r="FXS79" s="709"/>
      <c r="FXT79" s="709"/>
      <c r="FXU79" s="709"/>
      <c r="FXV79" s="709"/>
      <c r="FXW79" s="709"/>
      <c r="FXX79" s="709"/>
      <c r="FXY79" s="709"/>
      <c r="FXZ79" s="709"/>
      <c r="FYA79" s="709"/>
      <c r="FYB79" s="709"/>
      <c r="FYC79" s="709"/>
      <c r="FYD79" s="709"/>
      <c r="FYE79" s="709"/>
      <c r="FYF79" s="709"/>
      <c r="FYG79" s="709"/>
      <c r="FYH79" s="709"/>
      <c r="FYI79" s="709"/>
      <c r="FYJ79" s="709"/>
      <c r="FYK79" s="709"/>
      <c r="FYL79" s="709"/>
      <c r="FYM79" s="709"/>
      <c r="FYN79" s="709"/>
      <c r="FYO79" s="709"/>
      <c r="FYP79" s="709"/>
      <c r="FYQ79" s="709"/>
      <c r="FYR79" s="709"/>
      <c r="FYS79" s="709"/>
      <c r="FYT79" s="709"/>
      <c r="FYU79" s="709"/>
      <c r="FYV79" s="709"/>
      <c r="FYW79" s="709"/>
      <c r="FYX79" s="709"/>
      <c r="FYY79" s="709"/>
      <c r="FYZ79" s="709"/>
      <c r="FZA79" s="709"/>
      <c r="FZB79" s="709"/>
      <c r="FZC79" s="709"/>
      <c r="FZD79" s="709"/>
      <c r="FZE79" s="709"/>
      <c r="FZF79" s="709"/>
      <c r="FZG79" s="709"/>
      <c r="FZH79" s="709"/>
      <c r="FZI79" s="709"/>
      <c r="FZJ79" s="709"/>
      <c r="FZK79" s="709"/>
      <c r="FZL79" s="709"/>
      <c r="FZM79" s="709"/>
      <c r="FZN79" s="709"/>
      <c r="FZO79" s="709"/>
      <c r="FZP79" s="709"/>
      <c r="FZQ79" s="709"/>
      <c r="FZR79" s="709"/>
      <c r="FZS79" s="709"/>
      <c r="FZT79" s="709"/>
      <c r="FZU79" s="709"/>
      <c r="FZV79" s="709"/>
      <c r="FZW79" s="709"/>
      <c r="FZX79" s="709"/>
      <c r="FZY79" s="709"/>
      <c r="FZZ79" s="709"/>
      <c r="GAA79" s="709"/>
      <c r="GAB79" s="709"/>
      <c r="GAC79" s="709"/>
      <c r="GAD79" s="709"/>
      <c r="GAE79" s="709"/>
      <c r="GAF79" s="709"/>
      <c r="GAG79" s="709"/>
      <c r="GAH79" s="709"/>
      <c r="GAI79" s="709"/>
      <c r="GAJ79" s="709"/>
      <c r="GAK79" s="709"/>
      <c r="GAL79" s="709"/>
      <c r="GAM79" s="709"/>
      <c r="GAN79" s="709"/>
      <c r="GAO79" s="709"/>
      <c r="GAP79" s="709"/>
      <c r="GAQ79" s="709"/>
      <c r="GAR79" s="709"/>
      <c r="GAS79" s="709"/>
      <c r="GAT79" s="709"/>
      <c r="GAU79" s="709"/>
      <c r="GAV79" s="709"/>
      <c r="GAW79" s="709"/>
      <c r="GAX79" s="709"/>
      <c r="GAY79" s="709"/>
      <c r="GAZ79" s="709"/>
      <c r="GBA79" s="709"/>
      <c r="GBB79" s="709"/>
      <c r="GBC79" s="709"/>
      <c r="GBD79" s="709"/>
      <c r="GBE79" s="709"/>
      <c r="GBF79" s="709"/>
      <c r="GBG79" s="709"/>
      <c r="GBH79" s="709"/>
      <c r="GBI79" s="709"/>
      <c r="GBJ79" s="709"/>
      <c r="GBK79" s="709"/>
      <c r="GBL79" s="709"/>
      <c r="GBM79" s="709"/>
      <c r="GBN79" s="709"/>
      <c r="GBO79" s="709"/>
      <c r="GBP79" s="709"/>
      <c r="GBQ79" s="709"/>
      <c r="GBR79" s="709"/>
      <c r="GBS79" s="709"/>
      <c r="GBT79" s="709"/>
      <c r="GBU79" s="709"/>
      <c r="GBV79" s="709"/>
      <c r="GBW79" s="709"/>
      <c r="GBX79" s="709"/>
      <c r="GBY79" s="709"/>
      <c r="GBZ79" s="709"/>
      <c r="GCA79" s="709"/>
      <c r="GCB79" s="709"/>
      <c r="GCC79" s="709"/>
      <c r="GCD79" s="709"/>
      <c r="GCE79" s="709"/>
      <c r="GCF79" s="709"/>
      <c r="GCG79" s="709"/>
      <c r="GCH79" s="709"/>
      <c r="GCI79" s="709"/>
      <c r="GCJ79" s="709"/>
      <c r="GCK79" s="709"/>
      <c r="GCL79" s="709"/>
      <c r="GCM79" s="709"/>
      <c r="GCN79" s="709"/>
      <c r="GCO79" s="709"/>
      <c r="GCP79" s="709"/>
      <c r="GCQ79" s="709"/>
      <c r="GCR79" s="709"/>
      <c r="GCS79" s="709"/>
      <c r="GCT79" s="709"/>
      <c r="GCU79" s="709"/>
      <c r="GCV79" s="709"/>
      <c r="GCW79" s="709"/>
      <c r="GCX79" s="709"/>
      <c r="GCY79" s="709"/>
      <c r="GCZ79" s="709"/>
      <c r="GDA79" s="709"/>
      <c r="GDB79" s="709"/>
      <c r="GDC79" s="709"/>
      <c r="GDD79" s="709"/>
      <c r="GDE79" s="709"/>
      <c r="GDF79" s="709"/>
      <c r="GDG79" s="709"/>
      <c r="GDH79" s="709"/>
      <c r="GDI79" s="709"/>
      <c r="GDJ79" s="709"/>
      <c r="GDK79" s="709"/>
      <c r="GDL79" s="709"/>
      <c r="GDM79" s="709"/>
      <c r="GDN79" s="709"/>
      <c r="GDO79" s="709"/>
      <c r="GDP79" s="709"/>
      <c r="GDQ79" s="709"/>
      <c r="GDR79" s="709"/>
      <c r="GDS79" s="709"/>
      <c r="GDT79" s="709"/>
      <c r="GDU79" s="709"/>
      <c r="GDV79" s="709"/>
      <c r="GDW79" s="709"/>
      <c r="GDX79" s="709"/>
      <c r="GDY79" s="709"/>
      <c r="GDZ79" s="709"/>
      <c r="GEA79" s="709"/>
      <c r="GEB79" s="709"/>
      <c r="GEC79" s="709"/>
      <c r="GED79" s="709"/>
      <c r="GEE79" s="709"/>
      <c r="GEF79" s="709"/>
      <c r="GEG79" s="709"/>
      <c r="GEH79" s="709"/>
      <c r="GEI79" s="709"/>
      <c r="GEJ79" s="709"/>
      <c r="GEK79" s="709"/>
      <c r="GEL79" s="709"/>
      <c r="GEM79" s="709"/>
      <c r="GEN79" s="709"/>
      <c r="GEO79" s="709"/>
      <c r="GEP79" s="709"/>
      <c r="GEQ79" s="709"/>
      <c r="GER79" s="709"/>
      <c r="GES79" s="709"/>
      <c r="GET79" s="709"/>
      <c r="GEU79" s="709"/>
      <c r="GEV79" s="709"/>
      <c r="GEW79" s="709"/>
      <c r="GEX79" s="709"/>
      <c r="GEY79" s="709"/>
      <c r="GEZ79" s="709"/>
      <c r="GFA79" s="709"/>
      <c r="GFB79" s="709"/>
      <c r="GFC79" s="709"/>
      <c r="GFD79" s="709"/>
      <c r="GFE79" s="709"/>
      <c r="GFF79" s="709"/>
      <c r="GFG79" s="709"/>
      <c r="GFH79" s="709"/>
      <c r="GFI79" s="709"/>
      <c r="GFJ79" s="709"/>
      <c r="GFK79" s="709"/>
      <c r="GFL79" s="709"/>
      <c r="GFM79" s="709"/>
      <c r="GFN79" s="709"/>
      <c r="GFO79" s="709"/>
      <c r="GFP79" s="709"/>
      <c r="GFQ79" s="709"/>
      <c r="GFR79" s="709"/>
      <c r="GFS79" s="709"/>
      <c r="GFT79" s="709"/>
      <c r="GFU79" s="709"/>
      <c r="GFV79" s="709"/>
      <c r="GFW79" s="709"/>
      <c r="GFX79" s="709"/>
      <c r="GFY79" s="709"/>
      <c r="GFZ79" s="709"/>
      <c r="GGA79" s="709"/>
      <c r="GGB79" s="709"/>
      <c r="GGC79" s="709"/>
      <c r="GGD79" s="709"/>
      <c r="GGE79" s="709"/>
      <c r="GGF79" s="709"/>
      <c r="GGG79" s="709"/>
      <c r="GGH79" s="709"/>
      <c r="GGI79" s="709"/>
      <c r="GGJ79" s="709"/>
      <c r="GGK79" s="709"/>
      <c r="GGL79" s="709"/>
      <c r="GGM79" s="709"/>
      <c r="GGN79" s="709"/>
      <c r="GGO79" s="709"/>
      <c r="GGP79" s="709"/>
      <c r="GGQ79" s="709"/>
      <c r="GGR79" s="709"/>
      <c r="GGS79" s="709"/>
      <c r="GGT79" s="709"/>
      <c r="GGU79" s="709"/>
      <c r="GGV79" s="709"/>
      <c r="GGW79" s="709"/>
      <c r="GGX79" s="709"/>
      <c r="GGY79" s="709"/>
      <c r="GGZ79" s="709"/>
      <c r="GHA79" s="709"/>
      <c r="GHB79" s="709"/>
      <c r="GHC79" s="709"/>
      <c r="GHD79" s="709"/>
      <c r="GHE79" s="709"/>
      <c r="GHF79" s="709"/>
      <c r="GHG79" s="709"/>
      <c r="GHH79" s="709"/>
      <c r="GHI79" s="709"/>
      <c r="GHJ79" s="709"/>
      <c r="GHK79" s="709"/>
      <c r="GHL79" s="709"/>
      <c r="GHM79" s="709"/>
      <c r="GHN79" s="709"/>
      <c r="GHO79" s="709"/>
      <c r="GHP79" s="709"/>
      <c r="GHQ79" s="709"/>
      <c r="GHR79" s="709"/>
      <c r="GHS79" s="709"/>
      <c r="GHT79" s="709"/>
      <c r="GHU79" s="709"/>
      <c r="GHV79" s="709"/>
      <c r="GHW79" s="709"/>
      <c r="GHX79" s="709"/>
      <c r="GHY79" s="709"/>
      <c r="GHZ79" s="709"/>
      <c r="GIA79" s="709"/>
      <c r="GIB79" s="709"/>
      <c r="GIC79" s="709"/>
      <c r="GID79" s="709"/>
      <c r="GIE79" s="709"/>
      <c r="GIF79" s="709"/>
      <c r="GIG79" s="709"/>
      <c r="GIH79" s="709"/>
      <c r="GII79" s="709"/>
      <c r="GIJ79" s="709"/>
      <c r="GIK79" s="709"/>
      <c r="GIL79" s="709"/>
      <c r="GIM79" s="709"/>
      <c r="GIN79" s="709"/>
      <c r="GIO79" s="709"/>
      <c r="GIP79" s="709"/>
      <c r="GIQ79" s="709"/>
      <c r="GIR79" s="709"/>
      <c r="GIS79" s="709"/>
      <c r="GIT79" s="709"/>
      <c r="GIU79" s="709"/>
      <c r="GIV79" s="709"/>
      <c r="GIW79" s="709"/>
      <c r="GIX79" s="709"/>
      <c r="GIY79" s="709"/>
      <c r="GIZ79" s="709"/>
      <c r="GJA79" s="709"/>
      <c r="GJB79" s="709"/>
      <c r="GJC79" s="709"/>
      <c r="GJD79" s="709"/>
      <c r="GJE79" s="709"/>
      <c r="GJF79" s="709"/>
      <c r="GJG79" s="709"/>
      <c r="GJH79" s="709"/>
      <c r="GJI79" s="709"/>
      <c r="GJJ79" s="709"/>
      <c r="GJK79" s="709"/>
      <c r="GJL79" s="709"/>
      <c r="GJM79" s="709"/>
      <c r="GJN79" s="709"/>
      <c r="GJO79" s="709"/>
      <c r="GJP79" s="709"/>
      <c r="GJQ79" s="709"/>
      <c r="GJR79" s="709"/>
      <c r="GJS79" s="709"/>
      <c r="GJT79" s="709"/>
      <c r="GJU79" s="709"/>
      <c r="GJV79" s="709"/>
      <c r="GJW79" s="709"/>
      <c r="GJX79" s="709"/>
      <c r="GJY79" s="709"/>
      <c r="GJZ79" s="709"/>
      <c r="GKA79" s="709"/>
      <c r="GKB79" s="709"/>
      <c r="GKC79" s="709"/>
      <c r="GKD79" s="709"/>
      <c r="GKE79" s="709"/>
      <c r="GKF79" s="709"/>
      <c r="GKG79" s="709"/>
      <c r="GKH79" s="709"/>
      <c r="GKI79" s="709"/>
      <c r="GKJ79" s="709"/>
      <c r="GKK79" s="709"/>
      <c r="GKL79" s="709"/>
      <c r="GKM79" s="709"/>
      <c r="GKN79" s="709"/>
      <c r="GKO79" s="709"/>
      <c r="GKP79" s="709"/>
      <c r="GKQ79" s="709"/>
      <c r="GKR79" s="709"/>
      <c r="GKS79" s="709"/>
      <c r="GKT79" s="709"/>
      <c r="GKU79" s="709"/>
      <c r="GKV79" s="709"/>
      <c r="GKW79" s="709"/>
      <c r="GKX79" s="709"/>
      <c r="GKY79" s="709"/>
      <c r="GKZ79" s="709"/>
      <c r="GLA79" s="709"/>
      <c r="GLB79" s="709"/>
      <c r="GLC79" s="709"/>
      <c r="GLD79" s="709"/>
      <c r="GLE79" s="709"/>
      <c r="GLF79" s="709"/>
      <c r="GLG79" s="709"/>
      <c r="GLH79" s="709"/>
      <c r="GLI79" s="709"/>
      <c r="GLJ79" s="709"/>
      <c r="GLK79" s="709"/>
      <c r="GLL79" s="709"/>
      <c r="GLM79" s="709"/>
      <c r="GLN79" s="709"/>
      <c r="GLO79" s="709"/>
      <c r="GLP79" s="709"/>
      <c r="GLQ79" s="709"/>
      <c r="GLR79" s="709"/>
      <c r="GLS79" s="709"/>
      <c r="GLT79" s="709"/>
      <c r="GLU79" s="709"/>
      <c r="GLV79" s="709"/>
      <c r="GLW79" s="709"/>
      <c r="GLX79" s="709"/>
      <c r="GLY79" s="709"/>
      <c r="GLZ79" s="709"/>
      <c r="GMA79" s="709"/>
      <c r="GMB79" s="709"/>
      <c r="GMC79" s="709"/>
      <c r="GMD79" s="709"/>
      <c r="GME79" s="709"/>
      <c r="GMF79" s="709"/>
      <c r="GMG79" s="709"/>
      <c r="GMH79" s="709"/>
      <c r="GMI79" s="709"/>
      <c r="GMJ79" s="709"/>
      <c r="GMK79" s="709"/>
      <c r="GML79" s="709"/>
      <c r="GMM79" s="709"/>
      <c r="GMN79" s="709"/>
      <c r="GMO79" s="709"/>
      <c r="GMP79" s="709"/>
      <c r="GMQ79" s="709"/>
      <c r="GMR79" s="709"/>
      <c r="GMS79" s="709"/>
      <c r="GMT79" s="709"/>
      <c r="GMU79" s="709"/>
      <c r="GMV79" s="709"/>
      <c r="GMW79" s="709"/>
      <c r="GMX79" s="709"/>
      <c r="GMY79" s="709"/>
      <c r="GMZ79" s="709"/>
      <c r="GNA79" s="709"/>
      <c r="GNB79" s="709"/>
      <c r="GNC79" s="709"/>
      <c r="GND79" s="709"/>
      <c r="GNE79" s="709"/>
      <c r="GNF79" s="709"/>
      <c r="GNG79" s="709"/>
      <c r="GNH79" s="709"/>
      <c r="GNI79" s="709"/>
      <c r="GNJ79" s="709"/>
      <c r="GNK79" s="709"/>
      <c r="GNL79" s="709"/>
      <c r="GNM79" s="709"/>
      <c r="GNN79" s="709"/>
      <c r="GNO79" s="709"/>
      <c r="GNP79" s="709"/>
      <c r="GNQ79" s="709"/>
      <c r="GNR79" s="709"/>
      <c r="GNS79" s="709"/>
      <c r="GNT79" s="709"/>
      <c r="GNU79" s="709"/>
      <c r="GNV79" s="709"/>
      <c r="GNW79" s="709"/>
      <c r="GNX79" s="709"/>
      <c r="GNY79" s="709"/>
      <c r="GNZ79" s="709"/>
      <c r="GOA79" s="709"/>
      <c r="GOB79" s="709"/>
      <c r="GOC79" s="709"/>
      <c r="GOD79" s="709"/>
      <c r="GOE79" s="709"/>
      <c r="GOF79" s="709"/>
      <c r="GOG79" s="709"/>
      <c r="GOH79" s="709"/>
      <c r="GOI79" s="709"/>
      <c r="GOJ79" s="709"/>
      <c r="GOK79" s="709"/>
      <c r="GOL79" s="709"/>
      <c r="GOM79" s="709"/>
      <c r="GON79" s="709"/>
      <c r="GOO79" s="709"/>
      <c r="GOP79" s="709"/>
      <c r="GOQ79" s="709"/>
      <c r="GOR79" s="709"/>
      <c r="GOS79" s="709"/>
      <c r="GOT79" s="709"/>
      <c r="GOU79" s="709"/>
      <c r="GOV79" s="709"/>
      <c r="GOW79" s="709"/>
      <c r="GOX79" s="709"/>
      <c r="GOY79" s="709"/>
      <c r="GOZ79" s="709"/>
      <c r="GPA79" s="709"/>
      <c r="GPB79" s="709"/>
      <c r="GPC79" s="709"/>
      <c r="GPD79" s="709"/>
      <c r="GPE79" s="709"/>
      <c r="GPF79" s="709"/>
      <c r="GPG79" s="709"/>
      <c r="GPH79" s="709"/>
      <c r="GPI79" s="709"/>
      <c r="GPJ79" s="709"/>
      <c r="GPK79" s="709"/>
      <c r="GPL79" s="709"/>
      <c r="GPM79" s="709"/>
      <c r="GPN79" s="709"/>
      <c r="GPO79" s="709"/>
      <c r="GPP79" s="709"/>
      <c r="GPQ79" s="709"/>
      <c r="GPR79" s="709"/>
      <c r="GPS79" s="709"/>
      <c r="GPT79" s="709"/>
      <c r="GPU79" s="709"/>
      <c r="GPV79" s="709"/>
      <c r="GPW79" s="709"/>
      <c r="GPX79" s="709"/>
      <c r="GPY79" s="709"/>
      <c r="GPZ79" s="709"/>
      <c r="GQA79" s="709"/>
      <c r="GQB79" s="709"/>
      <c r="GQC79" s="709"/>
      <c r="GQD79" s="709"/>
      <c r="GQE79" s="709"/>
      <c r="GQF79" s="709"/>
      <c r="GQG79" s="709"/>
      <c r="GQH79" s="709"/>
      <c r="GQI79" s="709"/>
      <c r="GQJ79" s="709"/>
      <c r="GQK79" s="709"/>
      <c r="GQL79" s="709"/>
      <c r="GQM79" s="709"/>
      <c r="GQN79" s="709"/>
      <c r="GQO79" s="709"/>
      <c r="GQP79" s="709"/>
      <c r="GQQ79" s="709"/>
      <c r="GQR79" s="709"/>
      <c r="GQS79" s="709"/>
      <c r="GQT79" s="709"/>
      <c r="GQU79" s="709"/>
      <c r="GQV79" s="709"/>
      <c r="GQW79" s="709"/>
      <c r="GQX79" s="709"/>
      <c r="GQY79" s="709"/>
      <c r="GQZ79" s="709"/>
      <c r="GRA79" s="709"/>
      <c r="GRB79" s="709"/>
      <c r="GRC79" s="709"/>
      <c r="GRD79" s="709"/>
      <c r="GRE79" s="709"/>
      <c r="GRF79" s="709"/>
      <c r="GRG79" s="709"/>
      <c r="GRH79" s="709"/>
      <c r="GRI79" s="709"/>
      <c r="GRJ79" s="709"/>
      <c r="GRK79" s="709"/>
      <c r="GRL79" s="709"/>
      <c r="GRM79" s="709"/>
      <c r="GRN79" s="709"/>
      <c r="GRO79" s="709"/>
      <c r="GRP79" s="709"/>
      <c r="GRQ79" s="709"/>
      <c r="GRR79" s="709"/>
      <c r="GRS79" s="709"/>
      <c r="GRT79" s="709"/>
      <c r="GRU79" s="709"/>
      <c r="GRV79" s="709"/>
      <c r="GRW79" s="709"/>
      <c r="GRX79" s="709"/>
      <c r="GRY79" s="709"/>
      <c r="GRZ79" s="709"/>
      <c r="GSA79" s="709"/>
      <c r="GSB79" s="709"/>
      <c r="GSC79" s="709"/>
      <c r="GSD79" s="709"/>
      <c r="GSE79" s="709"/>
      <c r="GSF79" s="709"/>
      <c r="GSG79" s="709"/>
      <c r="GSH79" s="709"/>
      <c r="GSI79" s="709"/>
      <c r="GSJ79" s="709"/>
      <c r="GSK79" s="709"/>
      <c r="GSL79" s="709"/>
      <c r="GSM79" s="709"/>
      <c r="GSN79" s="709"/>
      <c r="GSO79" s="709"/>
      <c r="GSP79" s="709"/>
      <c r="GSQ79" s="709"/>
      <c r="GSR79" s="709"/>
      <c r="GSS79" s="709"/>
      <c r="GST79" s="709"/>
      <c r="GSU79" s="709"/>
      <c r="GSV79" s="709"/>
      <c r="GSW79" s="709"/>
      <c r="GSX79" s="709"/>
      <c r="GSY79" s="709"/>
      <c r="GSZ79" s="709"/>
      <c r="GTA79" s="709"/>
      <c r="GTB79" s="709"/>
      <c r="GTC79" s="709"/>
      <c r="GTD79" s="709"/>
      <c r="GTE79" s="709"/>
      <c r="GTF79" s="709"/>
      <c r="GTG79" s="709"/>
      <c r="GTH79" s="709"/>
      <c r="GTI79" s="709"/>
      <c r="GTJ79" s="709"/>
      <c r="GTK79" s="709"/>
      <c r="GTL79" s="709"/>
      <c r="GTM79" s="709"/>
      <c r="GTN79" s="709"/>
      <c r="GTO79" s="709"/>
      <c r="GTP79" s="709"/>
      <c r="GTQ79" s="709"/>
      <c r="GTR79" s="709"/>
      <c r="GTS79" s="709"/>
      <c r="GTT79" s="709"/>
      <c r="GTU79" s="709"/>
      <c r="GTV79" s="709"/>
      <c r="GTW79" s="709"/>
      <c r="GTX79" s="709"/>
      <c r="GTY79" s="709"/>
      <c r="GTZ79" s="709"/>
      <c r="GUA79" s="709"/>
      <c r="GUB79" s="709"/>
      <c r="GUC79" s="709"/>
      <c r="GUD79" s="709"/>
      <c r="GUE79" s="709"/>
      <c r="GUF79" s="709"/>
      <c r="GUG79" s="709"/>
      <c r="GUH79" s="709"/>
      <c r="GUI79" s="709"/>
      <c r="GUJ79" s="709"/>
      <c r="GUK79" s="709"/>
      <c r="GUL79" s="709"/>
      <c r="GUM79" s="709"/>
      <c r="GUN79" s="709"/>
      <c r="GUO79" s="709"/>
      <c r="GUP79" s="709"/>
      <c r="GUQ79" s="709"/>
      <c r="GUR79" s="709"/>
      <c r="GUS79" s="709"/>
      <c r="GUT79" s="709"/>
      <c r="GUU79" s="709"/>
      <c r="GUV79" s="709"/>
      <c r="GUW79" s="709"/>
      <c r="GUX79" s="709"/>
      <c r="GUY79" s="709"/>
      <c r="GUZ79" s="709"/>
      <c r="GVA79" s="709"/>
      <c r="GVB79" s="709"/>
      <c r="GVC79" s="709"/>
      <c r="GVD79" s="709"/>
      <c r="GVE79" s="709"/>
      <c r="GVF79" s="709"/>
      <c r="GVG79" s="709"/>
      <c r="GVH79" s="709"/>
      <c r="GVI79" s="709"/>
      <c r="GVJ79" s="709"/>
      <c r="GVK79" s="709"/>
      <c r="GVL79" s="709"/>
      <c r="GVM79" s="709"/>
      <c r="GVN79" s="709"/>
      <c r="GVO79" s="709"/>
      <c r="GVP79" s="709"/>
      <c r="GVQ79" s="709"/>
      <c r="GVR79" s="709"/>
      <c r="GVS79" s="709"/>
      <c r="GVT79" s="709"/>
      <c r="GVU79" s="709"/>
      <c r="GVV79" s="709"/>
      <c r="GVW79" s="709"/>
      <c r="GVX79" s="709"/>
      <c r="GVY79" s="709"/>
      <c r="GVZ79" s="709"/>
      <c r="GWA79" s="709"/>
      <c r="GWB79" s="709"/>
      <c r="GWC79" s="709"/>
      <c r="GWD79" s="709"/>
      <c r="GWE79" s="709"/>
      <c r="GWF79" s="709"/>
      <c r="GWG79" s="709"/>
      <c r="GWH79" s="709"/>
      <c r="GWI79" s="709"/>
      <c r="GWJ79" s="709"/>
      <c r="GWK79" s="709"/>
      <c r="GWL79" s="709"/>
      <c r="GWM79" s="709"/>
      <c r="GWN79" s="709"/>
      <c r="GWO79" s="709"/>
      <c r="GWP79" s="709"/>
      <c r="GWQ79" s="709"/>
      <c r="GWR79" s="709"/>
      <c r="GWS79" s="709"/>
      <c r="GWT79" s="709"/>
      <c r="GWU79" s="709"/>
      <c r="GWV79" s="709"/>
      <c r="GWW79" s="709"/>
      <c r="GWX79" s="709"/>
      <c r="GWY79" s="709"/>
      <c r="GWZ79" s="709"/>
      <c r="GXA79" s="709"/>
      <c r="GXB79" s="709"/>
      <c r="GXC79" s="709"/>
      <c r="GXD79" s="709"/>
      <c r="GXE79" s="709"/>
      <c r="GXF79" s="709"/>
      <c r="GXG79" s="709"/>
      <c r="GXH79" s="709"/>
      <c r="GXI79" s="709"/>
      <c r="GXJ79" s="709"/>
      <c r="GXK79" s="709"/>
      <c r="GXL79" s="709"/>
      <c r="GXM79" s="709"/>
      <c r="GXN79" s="709"/>
      <c r="GXO79" s="709"/>
      <c r="GXP79" s="709"/>
      <c r="GXQ79" s="709"/>
      <c r="GXR79" s="709"/>
      <c r="GXS79" s="709"/>
      <c r="GXT79" s="709"/>
      <c r="GXU79" s="709"/>
      <c r="GXV79" s="709"/>
      <c r="GXW79" s="709"/>
      <c r="GXX79" s="709"/>
      <c r="GXY79" s="709"/>
      <c r="GXZ79" s="709"/>
      <c r="GYA79" s="709"/>
      <c r="GYB79" s="709"/>
      <c r="GYC79" s="709"/>
      <c r="GYD79" s="709"/>
      <c r="GYE79" s="709"/>
      <c r="GYF79" s="709"/>
      <c r="GYG79" s="709"/>
      <c r="GYH79" s="709"/>
      <c r="GYI79" s="709"/>
      <c r="GYJ79" s="709"/>
      <c r="GYK79" s="709"/>
      <c r="GYL79" s="709"/>
      <c r="GYM79" s="709"/>
      <c r="GYN79" s="709"/>
      <c r="GYO79" s="709"/>
      <c r="GYP79" s="709"/>
      <c r="GYQ79" s="709"/>
      <c r="GYR79" s="709"/>
      <c r="GYS79" s="709"/>
      <c r="GYT79" s="709"/>
      <c r="GYU79" s="709"/>
      <c r="GYV79" s="709"/>
      <c r="GYW79" s="709"/>
      <c r="GYX79" s="709"/>
      <c r="GYY79" s="709"/>
      <c r="GYZ79" s="709"/>
      <c r="GZA79" s="709"/>
      <c r="GZB79" s="709"/>
      <c r="GZC79" s="709"/>
      <c r="GZD79" s="709"/>
      <c r="GZE79" s="709"/>
      <c r="GZF79" s="709"/>
      <c r="GZG79" s="709"/>
      <c r="GZH79" s="709"/>
      <c r="GZI79" s="709"/>
      <c r="GZJ79" s="709"/>
      <c r="GZK79" s="709"/>
      <c r="GZL79" s="709"/>
      <c r="GZM79" s="709"/>
      <c r="GZN79" s="709"/>
      <c r="GZO79" s="709"/>
      <c r="GZP79" s="709"/>
      <c r="GZQ79" s="709"/>
      <c r="GZR79" s="709"/>
      <c r="GZS79" s="709"/>
      <c r="GZT79" s="709"/>
      <c r="GZU79" s="709"/>
      <c r="GZV79" s="709"/>
      <c r="GZW79" s="709"/>
      <c r="GZX79" s="709"/>
      <c r="GZY79" s="709"/>
      <c r="GZZ79" s="709"/>
      <c r="HAA79" s="709"/>
      <c r="HAB79" s="709"/>
      <c r="HAC79" s="709"/>
      <c r="HAD79" s="709"/>
      <c r="HAE79" s="709"/>
      <c r="HAF79" s="709"/>
      <c r="HAG79" s="709"/>
      <c r="HAH79" s="709"/>
      <c r="HAI79" s="709"/>
      <c r="HAJ79" s="709"/>
      <c r="HAK79" s="709"/>
      <c r="HAL79" s="709"/>
      <c r="HAM79" s="709"/>
      <c r="HAN79" s="709"/>
      <c r="HAO79" s="709"/>
      <c r="HAP79" s="709"/>
      <c r="HAQ79" s="709"/>
      <c r="HAR79" s="709"/>
      <c r="HAS79" s="709"/>
      <c r="HAT79" s="709"/>
      <c r="HAU79" s="709"/>
      <c r="HAV79" s="709"/>
      <c r="HAW79" s="709"/>
      <c r="HAX79" s="709"/>
      <c r="HAY79" s="709"/>
      <c r="HAZ79" s="709"/>
      <c r="HBA79" s="709"/>
      <c r="HBB79" s="709"/>
      <c r="HBC79" s="709"/>
      <c r="HBD79" s="709"/>
      <c r="HBE79" s="709"/>
      <c r="HBF79" s="709"/>
      <c r="HBG79" s="709"/>
      <c r="HBH79" s="709"/>
      <c r="HBI79" s="709"/>
      <c r="HBJ79" s="709"/>
      <c r="HBK79" s="709"/>
      <c r="HBL79" s="709"/>
      <c r="HBM79" s="709"/>
      <c r="HBN79" s="709"/>
      <c r="HBO79" s="709"/>
      <c r="HBP79" s="709"/>
      <c r="HBQ79" s="709"/>
      <c r="HBR79" s="709"/>
      <c r="HBS79" s="709"/>
      <c r="HBT79" s="709"/>
      <c r="HBU79" s="709"/>
      <c r="HBV79" s="709"/>
      <c r="HBW79" s="709"/>
      <c r="HBX79" s="709"/>
      <c r="HBY79" s="709"/>
      <c r="HBZ79" s="709"/>
      <c r="HCA79" s="709"/>
      <c r="HCB79" s="709"/>
      <c r="HCC79" s="709"/>
      <c r="HCD79" s="709"/>
      <c r="HCE79" s="709"/>
      <c r="HCF79" s="709"/>
      <c r="HCG79" s="709"/>
      <c r="HCH79" s="709"/>
      <c r="HCI79" s="709"/>
      <c r="HCJ79" s="709"/>
      <c r="HCK79" s="709"/>
      <c r="HCL79" s="709"/>
      <c r="HCM79" s="709"/>
      <c r="HCN79" s="709"/>
      <c r="HCO79" s="709"/>
      <c r="HCP79" s="709"/>
      <c r="HCQ79" s="709"/>
      <c r="HCR79" s="709"/>
      <c r="HCS79" s="709"/>
      <c r="HCT79" s="709"/>
      <c r="HCU79" s="709"/>
      <c r="HCV79" s="709"/>
      <c r="HCW79" s="709"/>
      <c r="HCX79" s="709"/>
      <c r="HCY79" s="709"/>
      <c r="HCZ79" s="709"/>
      <c r="HDA79" s="709"/>
      <c r="HDB79" s="709"/>
      <c r="HDC79" s="709"/>
      <c r="HDD79" s="709"/>
      <c r="HDE79" s="709"/>
      <c r="HDF79" s="709"/>
      <c r="HDG79" s="709"/>
      <c r="HDH79" s="709"/>
      <c r="HDI79" s="709"/>
      <c r="HDJ79" s="709"/>
      <c r="HDK79" s="709"/>
      <c r="HDL79" s="709"/>
      <c r="HDM79" s="709"/>
      <c r="HDN79" s="709"/>
      <c r="HDO79" s="709"/>
      <c r="HDP79" s="709"/>
      <c r="HDQ79" s="709"/>
      <c r="HDR79" s="709"/>
      <c r="HDS79" s="709"/>
      <c r="HDT79" s="709"/>
      <c r="HDU79" s="709"/>
      <c r="HDV79" s="709"/>
      <c r="HDW79" s="709"/>
      <c r="HDX79" s="709"/>
      <c r="HDY79" s="709"/>
      <c r="HDZ79" s="709"/>
      <c r="HEA79" s="709"/>
      <c r="HEB79" s="709"/>
      <c r="HEC79" s="709"/>
      <c r="HED79" s="709"/>
      <c r="HEE79" s="709"/>
      <c r="HEF79" s="709"/>
      <c r="HEG79" s="709"/>
      <c r="HEH79" s="709"/>
      <c r="HEI79" s="709"/>
      <c r="HEJ79" s="709"/>
      <c r="HEK79" s="709"/>
      <c r="HEL79" s="709"/>
      <c r="HEM79" s="709"/>
      <c r="HEN79" s="709"/>
      <c r="HEO79" s="709"/>
      <c r="HEP79" s="709"/>
      <c r="HEQ79" s="709"/>
      <c r="HER79" s="709"/>
      <c r="HES79" s="709"/>
      <c r="HET79" s="709"/>
      <c r="HEU79" s="709"/>
      <c r="HEV79" s="709"/>
      <c r="HEW79" s="709"/>
      <c r="HEX79" s="709"/>
      <c r="HEY79" s="709"/>
      <c r="HEZ79" s="709"/>
      <c r="HFA79" s="709"/>
      <c r="HFB79" s="709"/>
      <c r="HFC79" s="709"/>
      <c r="HFD79" s="709"/>
      <c r="HFE79" s="709"/>
      <c r="HFF79" s="709"/>
      <c r="HFG79" s="709"/>
      <c r="HFH79" s="709"/>
      <c r="HFI79" s="709"/>
      <c r="HFJ79" s="709"/>
      <c r="HFK79" s="709"/>
      <c r="HFL79" s="709"/>
      <c r="HFM79" s="709"/>
      <c r="HFN79" s="709"/>
      <c r="HFO79" s="709"/>
      <c r="HFP79" s="709"/>
      <c r="HFQ79" s="709"/>
      <c r="HFR79" s="709"/>
      <c r="HFS79" s="709"/>
      <c r="HFT79" s="709"/>
      <c r="HFU79" s="709"/>
      <c r="HFV79" s="709"/>
      <c r="HFW79" s="709"/>
      <c r="HFX79" s="709"/>
      <c r="HFY79" s="709"/>
      <c r="HFZ79" s="709"/>
      <c r="HGA79" s="709"/>
      <c r="HGB79" s="709"/>
      <c r="HGC79" s="709"/>
      <c r="HGD79" s="709"/>
      <c r="HGE79" s="709"/>
      <c r="HGF79" s="709"/>
      <c r="HGG79" s="709"/>
      <c r="HGH79" s="709"/>
      <c r="HGI79" s="709"/>
      <c r="HGJ79" s="709"/>
      <c r="HGK79" s="709"/>
      <c r="HGL79" s="709"/>
      <c r="HGM79" s="709"/>
      <c r="HGN79" s="709"/>
      <c r="HGO79" s="709"/>
      <c r="HGP79" s="709"/>
      <c r="HGQ79" s="709"/>
      <c r="HGR79" s="709"/>
      <c r="HGS79" s="709"/>
      <c r="HGT79" s="709"/>
      <c r="HGU79" s="709"/>
      <c r="HGV79" s="709"/>
      <c r="HGW79" s="709"/>
      <c r="HGX79" s="709"/>
      <c r="HGY79" s="709"/>
      <c r="HGZ79" s="709"/>
      <c r="HHA79" s="709"/>
      <c r="HHB79" s="709"/>
      <c r="HHC79" s="709"/>
      <c r="HHD79" s="709"/>
      <c r="HHE79" s="709"/>
      <c r="HHF79" s="709"/>
      <c r="HHG79" s="709"/>
      <c r="HHH79" s="709"/>
      <c r="HHI79" s="709"/>
      <c r="HHJ79" s="709"/>
      <c r="HHK79" s="709"/>
      <c r="HHL79" s="709"/>
      <c r="HHM79" s="709"/>
      <c r="HHN79" s="709"/>
      <c r="HHO79" s="709"/>
      <c r="HHP79" s="709"/>
      <c r="HHQ79" s="709"/>
      <c r="HHR79" s="709"/>
      <c r="HHS79" s="709"/>
      <c r="HHT79" s="709"/>
      <c r="HHU79" s="709"/>
      <c r="HHV79" s="709"/>
      <c r="HHW79" s="709"/>
      <c r="HHX79" s="709"/>
      <c r="HHY79" s="709"/>
      <c r="HHZ79" s="709"/>
      <c r="HIA79" s="709"/>
      <c r="HIB79" s="709"/>
      <c r="HIC79" s="709"/>
      <c r="HID79" s="709"/>
      <c r="HIE79" s="709"/>
      <c r="HIF79" s="709"/>
      <c r="HIG79" s="709"/>
      <c r="HIH79" s="709"/>
      <c r="HII79" s="709"/>
      <c r="HIJ79" s="709"/>
      <c r="HIK79" s="709"/>
      <c r="HIL79" s="709"/>
      <c r="HIM79" s="709"/>
      <c r="HIN79" s="709"/>
      <c r="HIO79" s="709"/>
      <c r="HIP79" s="709"/>
      <c r="HIQ79" s="709"/>
      <c r="HIR79" s="709"/>
      <c r="HIS79" s="709"/>
      <c r="HIT79" s="709"/>
      <c r="HIU79" s="709"/>
      <c r="HIV79" s="709"/>
      <c r="HIW79" s="709"/>
      <c r="HIX79" s="709"/>
      <c r="HIY79" s="709"/>
      <c r="HIZ79" s="709"/>
      <c r="HJA79" s="709"/>
      <c r="HJB79" s="709"/>
      <c r="HJC79" s="709"/>
      <c r="HJD79" s="709"/>
      <c r="HJE79" s="709"/>
      <c r="HJF79" s="709"/>
      <c r="HJG79" s="709"/>
      <c r="HJH79" s="709"/>
      <c r="HJI79" s="709"/>
      <c r="HJJ79" s="709"/>
      <c r="HJK79" s="709"/>
      <c r="HJL79" s="709"/>
      <c r="HJM79" s="709"/>
      <c r="HJN79" s="709"/>
      <c r="HJO79" s="709"/>
      <c r="HJP79" s="709"/>
      <c r="HJQ79" s="709"/>
      <c r="HJR79" s="709"/>
      <c r="HJS79" s="709"/>
      <c r="HJT79" s="709"/>
      <c r="HJU79" s="709"/>
      <c r="HJV79" s="709"/>
      <c r="HJW79" s="709"/>
      <c r="HJX79" s="709"/>
      <c r="HJY79" s="709"/>
      <c r="HJZ79" s="709"/>
      <c r="HKA79" s="709"/>
      <c r="HKB79" s="709"/>
      <c r="HKC79" s="709"/>
      <c r="HKD79" s="709"/>
      <c r="HKE79" s="709"/>
      <c r="HKF79" s="709"/>
      <c r="HKG79" s="709"/>
      <c r="HKH79" s="709"/>
      <c r="HKI79" s="709"/>
      <c r="HKJ79" s="709"/>
      <c r="HKK79" s="709"/>
      <c r="HKL79" s="709"/>
      <c r="HKM79" s="709"/>
      <c r="HKN79" s="709"/>
      <c r="HKO79" s="709"/>
      <c r="HKP79" s="709"/>
      <c r="HKQ79" s="709"/>
      <c r="HKR79" s="709"/>
      <c r="HKS79" s="709"/>
      <c r="HKT79" s="709"/>
      <c r="HKU79" s="709"/>
      <c r="HKV79" s="709"/>
      <c r="HKW79" s="709"/>
      <c r="HKX79" s="709"/>
      <c r="HKY79" s="709"/>
      <c r="HKZ79" s="709"/>
      <c r="HLA79" s="709"/>
      <c r="HLB79" s="709"/>
      <c r="HLC79" s="709"/>
      <c r="HLD79" s="709"/>
      <c r="HLE79" s="709"/>
      <c r="HLF79" s="709"/>
      <c r="HLG79" s="709"/>
      <c r="HLH79" s="709"/>
      <c r="HLI79" s="709"/>
      <c r="HLJ79" s="709"/>
      <c r="HLK79" s="709"/>
      <c r="HLL79" s="709"/>
      <c r="HLM79" s="709"/>
      <c r="HLN79" s="709"/>
      <c r="HLO79" s="709"/>
      <c r="HLP79" s="709"/>
      <c r="HLQ79" s="709"/>
      <c r="HLR79" s="709"/>
      <c r="HLS79" s="709"/>
      <c r="HLT79" s="709"/>
      <c r="HLU79" s="709"/>
      <c r="HLV79" s="709"/>
      <c r="HLW79" s="709"/>
      <c r="HLX79" s="709"/>
      <c r="HLY79" s="709"/>
      <c r="HLZ79" s="709"/>
      <c r="HMA79" s="709"/>
      <c r="HMB79" s="709"/>
      <c r="HMC79" s="709"/>
      <c r="HMD79" s="709"/>
      <c r="HME79" s="709"/>
      <c r="HMF79" s="709"/>
      <c r="HMG79" s="709"/>
      <c r="HMH79" s="709"/>
      <c r="HMI79" s="709"/>
      <c r="HMJ79" s="709"/>
      <c r="HMK79" s="709"/>
      <c r="HML79" s="709"/>
      <c r="HMM79" s="709"/>
      <c r="HMN79" s="709"/>
      <c r="HMO79" s="709"/>
      <c r="HMP79" s="709"/>
      <c r="HMQ79" s="709"/>
      <c r="HMR79" s="709"/>
      <c r="HMS79" s="709"/>
      <c r="HMT79" s="709"/>
      <c r="HMU79" s="709"/>
      <c r="HMV79" s="709"/>
      <c r="HMW79" s="709"/>
      <c r="HMX79" s="709"/>
      <c r="HMY79" s="709"/>
      <c r="HMZ79" s="709"/>
      <c r="HNA79" s="709"/>
      <c r="HNB79" s="709"/>
      <c r="HNC79" s="709"/>
      <c r="HND79" s="709"/>
      <c r="HNE79" s="709"/>
      <c r="HNF79" s="709"/>
      <c r="HNG79" s="709"/>
      <c r="HNH79" s="709"/>
      <c r="HNI79" s="709"/>
      <c r="HNJ79" s="709"/>
      <c r="HNK79" s="709"/>
      <c r="HNL79" s="709"/>
      <c r="HNM79" s="709"/>
      <c r="HNN79" s="709"/>
      <c r="HNO79" s="709"/>
      <c r="HNP79" s="709"/>
      <c r="HNQ79" s="709"/>
      <c r="HNR79" s="709"/>
      <c r="HNS79" s="709"/>
      <c r="HNT79" s="709"/>
      <c r="HNU79" s="709"/>
      <c r="HNV79" s="709"/>
      <c r="HNW79" s="709"/>
      <c r="HNX79" s="709"/>
      <c r="HNY79" s="709"/>
      <c r="HNZ79" s="709"/>
      <c r="HOA79" s="709"/>
      <c r="HOB79" s="709"/>
      <c r="HOC79" s="709"/>
      <c r="HOD79" s="709"/>
      <c r="HOE79" s="709"/>
      <c r="HOF79" s="709"/>
      <c r="HOG79" s="709"/>
      <c r="HOH79" s="709"/>
      <c r="HOI79" s="709"/>
      <c r="HOJ79" s="709"/>
      <c r="HOK79" s="709"/>
      <c r="HOL79" s="709"/>
      <c r="HOM79" s="709"/>
      <c r="HON79" s="709"/>
      <c r="HOO79" s="709"/>
      <c r="HOP79" s="709"/>
      <c r="HOQ79" s="709"/>
      <c r="HOR79" s="709"/>
      <c r="HOS79" s="709"/>
      <c r="HOT79" s="709"/>
      <c r="HOU79" s="709"/>
      <c r="HOV79" s="709"/>
      <c r="HOW79" s="709"/>
      <c r="HOX79" s="709"/>
      <c r="HOY79" s="709"/>
      <c r="HOZ79" s="709"/>
      <c r="HPA79" s="709"/>
      <c r="HPB79" s="709"/>
      <c r="HPC79" s="709"/>
      <c r="HPD79" s="709"/>
      <c r="HPE79" s="709"/>
      <c r="HPF79" s="709"/>
      <c r="HPG79" s="709"/>
      <c r="HPH79" s="709"/>
      <c r="HPI79" s="709"/>
      <c r="HPJ79" s="709"/>
      <c r="HPK79" s="709"/>
      <c r="HPL79" s="709"/>
      <c r="HPM79" s="709"/>
      <c r="HPN79" s="709"/>
      <c r="HPO79" s="709"/>
      <c r="HPP79" s="709"/>
      <c r="HPQ79" s="709"/>
      <c r="HPR79" s="709"/>
      <c r="HPS79" s="709"/>
      <c r="HPT79" s="709"/>
      <c r="HPU79" s="709"/>
      <c r="HPV79" s="709"/>
      <c r="HPW79" s="709"/>
      <c r="HPX79" s="709"/>
      <c r="HPY79" s="709"/>
      <c r="HPZ79" s="709"/>
      <c r="HQA79" s="709"/>
      <c r="HQB79" s="709"/>
      <c r="HQC79" s="709"/>
      <c r="HQD79" s="709"/>
      <c r="HQE79" s="709"/>
      <c r="HQF79" s="709"/>
      <c r="HQG79" s="709"/>
      <c r="HQH79" s="709"/>
      <c r="HQI79" s="709"/>
      <c r="HQJ79" s="709"/>
      <c r="HQK79" s="709"/>
      <c r="HQL79" s="709"/>
      <c r="HQM79" s="709"/>
      <c r="HQN79" s="709"/>
      <c r="HQO79" s="709"/>
      <c r="HQP79" s="709"/>
      <c r="HQQ79" s="709"/>
      <c r="HQR79" s="709"/>
      <c r="HQS79" s="709"/>
      <c r="HQT79" s="709"/>
      <c r="HQU79" s="709"/>
      <c r="HQV79" s="709"/>
      <c r="HQW79" s="709"/>
      <c r="HQX79" s="709"/>
      <c r="HQY79" s="709"/>
      <c r="HQZ79" s="709"/>
      <c r="HRA79" s="709"/>
      <c r="HRB79" s="709"/>
      <c r="HRC79" s="709"/>
      <c r="HRD79" s="709"/>
      <c r="HRE79" s="709"/>
      <c r="HRF79" s="709"/>
      <c r="HRG79" s="709"/>
      <c r="HRH79" s="709"/>
      <c r="HRI79" s="709"/>
      <c r="HRJ79" s="709"/>
      <c r="HRK79" s="709"/>
      <c r="HRL79" s="709"/>
      <c r="HRM79" s="709"/>
      <c r="HRN79" s="709"/>
      <c r="HRO79" s="709"/>
      <c r="HRP79" s="709"/>
      <c r="HRQ79" s="709"/>
      <c r="HRR79" s="709"/>
      <c r="HRS79" s="709"/>
      <c r="HRT79" s="709"/>
      <c r="HRU79" s="709"/>
      <c r="HRV79" s="709"/>
      <c r="HRW79" s="709"/>
      <c r="HRX79" s="709"/>
      <c r="HRY79" s="709"/>
      <c r="HRZ79" s="709"/>
      <c r="HSA79" s="709"/>
      <c r="HSB79" s="709"/>
      <c r="HSC79" s="709"/>
      <c r="HSD79" s="709"/>
      <c r="HSE79" s="709"/>
      <c r="HSF79" s="709"/>
      <c r="HSG79" s="709"/>
      <c r="HSH79" s="709"/>
      <c r="HSI79" s="709"/>
      <c r="HSJ79" s="709"/>
      <c r="HSK79" s="709"/>
      <c r="HSL79" s="709"/>
      <c r="HSM79" s="709"/>
      <c r="HSN79" s="709"/>
      <c r="HSO79" s="709"/>
      <c r="HSP79" s="709"/>
      <c r="HSQ79" s="709"/>
      <c r="HSR79" s="709"/>
      <c r="HSS79" s="709"/>
      <c r="HST79" s="709"/>
      <c r="HSU79" s="709"/>
      <c r="HSV79" s="709"/>
      <c r="HSW79" s="709"/>
      <c r="HSX79" s="709"/>
      <c r="HSY79" s="709"/>
      <c r="HSZ79" s="709"/>
      <c r="HTA79" s="709"/>
      <c r="HTB79" s="709"/>
      <c r="HTC79" s="709"/>
      <c r="HTD79" s="709"/>
      <c r="HTE79" s="709"/>
      <c r="HTF79" s="709"/>
      <c r="HTG79" s="709"/>
      <c r="HTH79" s="709"/>
      <c r="HTI79" s="709"/>
      <c r="HTJ79" s="709"/>
      <c r="HTK79" s="709"/>
      <c r="HTL79" s="709"/>
      <c r="HTM79" s="709"/>
      <c r="HTN79" s="709"/>
      <c r="HTO79" s="709"/>
      <c r="HTP79" s="709"/>
      <c r="HTQ79" s="709"/>
      <c r="HTR79" s="709"/>
      <c r="HTS79" s="709"/>
      <c r="HTT79" s="709"/>
      <c r="HTU79" s="709"/>
      <c r="HTV79" s="709"/>
      <c r="HTW79" s="709"/>
      <c r="HTX79" s="709"/>
      <c r="HTY79" s="709"/>
      <c r="HTZ79" s="709"/>
      <c r="HUA79" s="709"/>
      <c r="HUB79" s="709"/>
      <c r="HUC79" s="709"/>
      <c r="HUD79" s="709"/>
      <c r="HUE79" s="709"/>
      <c r="HUF79" s="709"/>
      <c r="HUG79" s="709"/>
      <c r="HUH79" s="709"/>
      <c r="HUI79" s="709"/>
      <c r="HUJ79" s="709"/>
      <c r="HUK79" s="709"/>
      <c r="HUL79" s="709"/>
      <c r="HUM79" s="709"/>
      <c r="HUN79" s="709"/>
      <c r="HUO79" s="709"/>
      <c r="HUP79" s="709"/>
      <c r="HUQ79" s="709"/>
      <c r="HUR79" s="709"/>
      <c r="HUS79" s="709"/>
      <c r="HUT79" s="709"/>
      <c r="HUU79" s="709"/>
      <c r="HUV79" s="709"/>
      <c r="HUW79" s="709"/>
      <c r="HUX79" s="709"/>
      <c r="HUY79" s="709"/>
      <c r="HUZ79" s="709"/>
      <c r="HVA79" s="709"/>
      <c r="HVB79" s="709"/>
      <c r="HVC79" s="709"/>
      <c r="HVD79" s="709"/>
      <c r="HVE79" s="709"/>
      <c r="HVF79" s="709"/>
      <c r="HVG79" s="709"/>
      <c r="HVH79" s="709"/>
      <c r="HVI79" s="709"/>
      <c r="HVJ79" s="709"/>
      <c r="HVK79" s="709"/>
      <c r="HVL79" s="709"/>
      <c r="HVM79" s="709"/>
      <c r="HVN79" s="709"/>
      <c r="HVO79" s="709"/>
      <c r="HVP79" s="709"/>
      <c r="HVQ79" s="709"/>
      <c r="HVR79" s="709"/>
      <c r="HVS79" s="709"/>
      <c r="HVT79" s="709"/>
      <c r="HVU79" s="709"/>
      <c r="HVV79" s="709"/>
      <c r="HVW79" s="709"/>
      <c r="HVX79" s="709"/>
      <c r="HVY79" s="709"/>
      <c r="HVZ79" s="709"/>
      <c r="HWA79" s="709"/>
      <c r="HWB79" s="709"/>
      <c r="HWC79" s="709"/>
      <c r="HWD79" s="709"/>
      <c r="HWE79" s="709"/>
      <c r="HWF79" s="709"/>
      <c r="HWG79" s="709"/>
      <c r="HWH79" s="709"/>
      <c r="HWI79" s="709"/>
      <c r="HWJ79" s="709"/>
      <c r="HWK79" s="709"/>
      <c r="HWL79" s="709"/>
      <c r="HWM79" s="709"/>
      <c r="HWN79" s="709"/>
      <c r="HWO79" s="709"/>
      <c r="HWP79" s="709"/>
      <c r="HWQ79" s="709"/>
      <c r="HWR79" s="709"/>
      <c r="HWS79" s="709"/>
      <c r="HWT79" s="709"/>
      <c r="HWU79" s="709"/>
      <c r="HWV79" s="709"/>
      <c r="HWW79" s="709"/>
      <c r="HWX79" s="709"/>
      <c r="HWY79" s="709"/>
      <c r="HWZ79" s="709"/>
      <c r="HXA79" s="709"/>
      <c r="HXB79" s="709"/>
      <c r="HXC79" s="709"/>
      <c r="HXD79" s="709"/>
      <c r="HXE79" s="709"/>
      <c r="HXF79" s="709"/>
      <c r="HXG79" s="709"/>
      <c r="HXH79" s="709"/>
      <c r="HXI79" s="709"/>
      <c r="HXJ79" s="709"/>
      <c r="HXK79" s="709"/>
      <c r="HXL79" s="709"/>
      <c r="HXM79" s="709"/>
      <c r="HXN79" s="709"/>
      <c r="HXO79" s="709"/>
      <c r="HXP79" s="709"/>
      <c r="HXQ79" s="709"/>
      <c r="HXR79" s="709"/>
      <c r="HXS79" s="709"/>
      <c r="HXT79" s="709"/>
      <c r="HXU79" s="709"/>
      <c r="HXV79" s="709"/>
      <c r="HXW79" s="709"/>
      <c r="HXX79" s="709"/>
      <c r="HXY79" s="709"/>
      <c r="HXZ79" s="709"/>
      <c r="HYA79" s="709"/>
      <c r="HYB79" s="709"/>
      <c r="HYC79" s="709"/>
      <c r="HYD79" s="709"/>
      <c r="HYE79" s="709"/>
      <c r="HYF79" s="709"/>
      <c r="HYG79" s="709"/>
      <c r="HYH79" s="709"/>
      <c r="HYI79" s="709"/>
      <c r="HYJ79" s="709"/>
      <c r="HYK79" s="709"/>
      <c r="HYL79" s="709"/>
      <c r="HYM79" s="709"/>
      <c r="HYN79" s="709"/>
      <c r="HYO79" s="709"/>
      <c r="HYP79" s="709"/>
      <c r="HYQ79" s="709"/>
      <c r="HYR79" s="709"/>
      <c r="HYS79" s="709"/>
      <c r="HYT79" s="709"/>
      <c r="HYU79" s="709"/>
      <c r="HYV79" s="709"/>
      <c r="HYW79" s="709"/>
      <c r="HYX79" s="709"/>
      <c r="HYY79" s="709"/>
      <c r="HYZ79" s="709"/>
      <c r="HZA79" s="709"/>
      <c r="HZB79" s="709"/>
      <c r="HZC79" s="709"/>
      <c r="HZD79" s="709"/>
      <c r="HZE79" s="709"/>
      <c r="HZF79" s="709"/>
      <c r="HZG79" s="709"/>
      <c r="HZH79" s="709"/>
      <c r="HZI79" s="709"/>
      <c r="HZJ79" s="709"/>
      <c r="HZK79" s="709"/>
      <c r="HZL79" s="709"/>
      <c r="HZM79" s="709"/>
      <c r="HZN79" s="709"/>
      <c r="HZO79" s="709"/>
      <c r="HZP79" s="709"/>
      <c r="HZQ79" s="709"/>
      <c r="HZR79" s="709"/>
      <c r="HZS79" s="709"/>
      <c r="HZT79" s="709"/>
      <c r="HZU79" s="709"/>
      <c r="HZV79" s="709"/>
      <c r="HZW79" s="709"/>
      <c r="HZX79" s="709"/>
      <c r="HZY79" s="709"/>
      <c r="HZZ79" s="709"/>
      <c r="IAA79" s="709"/>
      <c r="IAB79" s="709"/>
      <c r="IAC79" s="709"/>
      <c r="IAD79" s="709"/>
      <c r="IAE79" s="709"/>
      <c r="IAF79" s="709"/>
      <c r="IAG79" s="709"/>
      <c r="IAH79" s="709"/>
      <c r="IAI79" s="709"/>
      <c r="IAJ79" s="709"/>
      <c r="IAK79" s="709"/>
      <c r="IAL79" s="709"/>
      <c r="IAM79" s="709"/>
      <c r="IAN79" s="709"/>
      <c r="IAO79" s="709"/>
      <c r="IAP79" s="709"/>
      <c r="IAQ79" s="709"/>
      <c r="IAR79" s="709"/>
      <c r="IAS79" s="709"/>
      <c r="IAT79" s="709"/>
      <c r="IAU79" s="709"/>
      <c r="IAV79" s="709"/>
      <c r="IAW79" s="709"/>
      <c r="IAX79" s="709"/>
      <c r="IAY79" s="709"/>
      <c r="IAZ79" s="709"/>
      <c r="IBA79" s="709"/>
      <c r="IBB79" s="709"/>
      <c r="IBC79" s="709"/>
      <c r="IBD79" s="709"/>
      <c r="IBE79" s="709"/>
      <c r="IBF79" s="709"/>
      <c r="IBG79" s="709"/>
      <c r="IBH79" s="709"/>
      <c r="IBI79" s="709"/>
      <c r="IBJ79" s="709"/>
      <c r="IBK79" s="709"/>
      <c r="IBL79" s="709"/>
      <c r="IBM79" s="709"/>
      <c r="IBN79" s="709"/>
      <c r="IBO79" s="709"/>
      <c r="IBP79" s="709"/>
      <c r="IBQ79" s="709"/>
      <c r="IBR79" s="709"/>
      <c r="IBS79" s="709"/>
      <c r="IBT79" s="709"/>
      <c r="IBU79" s="709"/>
      <c r="IBV79" s="709"/>
      <c r="IBW79" s="709"/>
      <c r="IBX79" s="709"/>
      <c r="IBY79" s="709"/>
      <c r="IBZ79" s="709"/>
      <c r="ICA79" s="709"/>
      <c r="ICB79" s="709"/>
      <c r="ICC79" s="709"/>
      <c r="ICD79" s="709"/>
      <c r="ICE79" s="709"/>
      <c r="ICF79" s="709"/>
      <c r="ICG79" s="709"/>
      <c r="ICH79" s="709"/>
      <c r="ICI79" s="709"/>
      <c r="ICJ79" s="709"/>
      <c r="ICK79" s="709"/>
      <c r="ICL79" s="709"/>
      <c r="ICM79" s="709"/>
      <c r="ICN79" s="709"/>
      <c r="ICO79" s="709"/>
      <c r="ICP79" s="709"/>
      <c r="ICQ79" s="709"/>
      <c r="ICR79" s="709"/>
      <c r="ICS79" s="709"/>
      <c r="ICT79" s="709"/>
      <c r="ICU79" s="709"/>
      <c r="ICV79" s="709"/>
      <c r="ICW79" s="709"/>
      <c r="ICX79" s="709"/>
      <c r="ICY79" s="709"/>
      <c r="ICZ79" s="709"/>
      <c r="IDA79" s="709"/>
      <c r="IDB79" s="709"/>
      <c r="IDC79" s="709"/>
      <c r="IDD79" s="709"/>
      <c r="IDE79" s="709"/>
      <c r="IDF79" s="709"/>
      <c r="IDG79" s="709"/>
      <c r="IDH79" s="709"/>
      <c r="IDI79" s="709"/>
      <c r="IDJ79" s="709"/>
      <c r="IDK79" s="709"/>
      <c r="IDL79" s="709"/>
      <c r="IDM79" s="709"/>
      <c r="IDN79" s="709"/>
      <c r="IDO79" s="709"/>
      <c r="IDP79" s="709"/>
      <c r="IDQ79" s="709"/>
      <c r="IDR79" s="709"/>
      <c r="IDS79" s="709"/>
      <c r="IDT79" s="709"/>
      <c r="IDU79" s="709"/>
      <c r="IDV79" s="709"/>
      <c r="IDW79" s="709"/>
      <c r="IDX79" s="709"/>
      <c r="IDY79" s="709"/>
      <c r="IDZ79" s="709"/>
      <c r="IEA79" s="709"/>
      <c r="IEB79" s="709"/>
      <c r="IEC79" s="709"/>
      <c r="IED79" s="709"/>
      <c r="IEE79" s="709"/>
      <c r="IEF79" s="709"/>
      <c r="IEG79" s="709"/>
      <c r="IEH79" s="709"/>
      <c r="IEI79" s="709"/>
      <c r="IEJ79" s="709"/>
      <c r="IEK79" s="709"/>
      <c r="IEL79" s="709"/>
      <c r="IEM79" s="709"/>
      <c r="IEN79" s="709"/>
      <c r="IEO79" s="709"/>
      <c r="IEP79" s="709"/>
      <c r="IEQ79" s="709"/>
      <c r="IER79" s="709"/>
      <c r="IES79" s="709"/>
      <c r="IET79" s="709"/>
      <c r="IEU79" s="709"/>
      <c r="IEV79" s="709"/>
      <c r="IEW79" s="709"/>
      <c r="IEX79" s="709"/>
      <c r="IEY79" s="709"/>
      <c r="IEZ79" s="709"/>
      <c r="IFA79" s="709"/>
      <c r="IFB79" s="709"/>
      <c r="IFC79" s="709"/>
      <c r="IFD79" s="709"/>
      <c r="IFE79" s="709"/>
      <c r="IFF79" s="709"/>
      <c r="IFG79" s="709"/>
      <c r="IFH79" s="709"/>
      <c r="IFI79" s="709"/>
      <c r="IFJ79" s="709"/>
      <c r="IFK79" s="709"/>
      <c r="IFL79" s="709"/>
      <c r="IFM79" s="709"/>
      <c r="IFN79" s="709"/>
      <c r="IFO79" s="709"/>
      <c r="IFP79" s="709"/>
      <c r="IFQ79" s="709"/>
      <c r="IFR79" s="709"/>
      <c r="IFS79" s="709"/>
      <c r="IFT79" s="709"/>
      <c r="IFU79" s="709"/>
      <c r="IFV79" s="709"/>
      <c r="IFW79" s="709"/>
      <c r="IFX79" s="709"/>
      <c r="IFY79" s="709"/>
      <c r="IFZ79" s="709"/>
      <c r="IGA79" s="709"/>
      <c r="IGB79" s="709"/>
      <c r="IGC79" s="709"/>
      <c r="IGD79" s="709"/>
      <c r="IGE79" s="709"/>
      <c r="IGF79" s="709"/>
      <c r="IGG79" s="709"/>
      <c r="IGH79" s="709"/>
      <c r="IGI79" s="709"/>
      <c r="IGJ79" s="709"/>
      <c r="IGK79" s="709"/>
      <c r="IGL79" s="709"/>
      <c r="IGM79" s="709"/>
      <c r="IGN79" s="709"/>
      <c r="IGO79" s="709"/>
      <c r="IGP79" s="709"/>
      <c r="IGQ79" s="709"/>
      <c r="IGR79" s="709"/>
      <c r="IGS79" s="709"/>
      <c r="IGT79" s="709"/>
      <c r="IGU79" s="709"/>
      <c r="IGV79" s="709"/>
      <c r="IGW79" s="709"/>
      <c r="IGX79" s="709"/>
      <c r="IGY79" s="709"/>
      <c r="IGZ79" s="709"/>
      <c r="IHA79" s="709"/>
      <c r="IHB79" s="709"/>
      <c r="IHC79" s="709"/>
      <c r="IHD79" s="709"/>
      <c r="IHE79" s="709"/>
      <c r="IHF79" s="709"/>
      <c r="IHG79" s="709"/>
      <c r="IHH79" s="709"/>
      <c r="IHI79" s="709"/>
      <c r="IHJ79" s="709"/>
      <c r="IHK79" s="709"/>
      <c r="IHL79" s="709"/>
      <c r="IHM79" s="709"/>
      <c r="IHN79" s="709"/>
      <c r="IHO79" s="709"/>
      <c r="IHP79" s="709"/>
      <c r="IHQ79" s="709"/>
      <c r="IHR79" s="709"/>
      <c r="IHS79" s="709"/>
      <c r="IHT79" s="709"/>
      <c r="IHU79" s="709"/>
      <c r="IHV79" s="709"/>
      <c r="IHW79" s="709"/>
      <c r="IHX79" s="709"/>
      <c r="IHY79" s="709"/>
      <c r="IHZ79" s="709"/>
      <c r="IIA79" s="709"/>
      <c r="IIB79" s="709"/>
      <c r="IIC79" s="709"/>
      <c r="IID79" s="709"/>
      <c r="IIE79" s="709"/>
      <c r="IIF79" s="709"/>
      <c r="IIG79" s="709"/>
      <c r="IIH79" s="709"/>
      <c r="III79" s="709"/>
      <c r="IIJ79" s="709"/>
      <c r="IIK79" s="709"/>
      <c r="IIL79" s="709"/>
      <c r="IIM79" s="709"/>
      <c r="IIN79" s="709"/>
      <c r="IIO79" s="709"/>
      <c r="IIP79" s="709"/>
      <c r="IIQ79" s="709"/>
      <c r="IIR79" s="709"/>
      <c r="IIS79" s="709"/>
      <c r="IIT79" s="709"/>
      <c r="IIU79" s="709"/>
      <c r="IIV79" s="709"/>
      <c r="IIW79" s="709"/>
      <c r="IIX79" s="709"/>
      <c r="IIY79" s="709"/>
      <c r="IIZ79" s="709"/>
      <c r="IJA79" s="709"/>
      <c r="IJB79" s="709"/>
      <c r="IJC79" s="709"/>
      <c r="IJD79" s="709"/>
      <c r="IJE79" s="709"/>
      <c r="IJF79" s="709"/>
      <c r="IJG79" s="709"/>
      <c r="IJH79" s="709"/>
      <c r="IJI79" s="709"/>
      <c r="IJJ79" s="709"/>
      <c r="IJK79" s="709"/>
      <c r="IJL79" s="709"/>
      <c r="IJM79" s="709"/>
      <c r="IJN79" s="709"/>
      <c r="IJO79" s="709"/>
      <c r="IJP79" s="709"/>
      <c r="IJQ79" s="709"/>
      <c r="IJR79" s="709"/>
      <c r="IJS79" s="709"/>
      <c r="IJT79" s="709"/>
      <c r="IJU79" s="709"/>
      <c r="IJV79" s="709"/>
      <c r="IJW79" s="709"/>
      <c r="IJX79" s="709"/>
      <c r="IJY79" s="709"/>
      <c r="IJZ79" s="709"/>
      <c r="IKA79" s="709"/>
      <c r="IKB79" s="709"/>
      <c r="IKC79" s="709"/>
      <c r="IKD79" s="709"/>
      <c r="IKE79" s="709"/>
      <c r="IKF79" s="709"/>
      <c r="IKG79" s="709"/>
      <c r="IKH79" s="709"/>
      <c r="IKI79" s="709"/>
      <c r="IKJ79" s="709"/>
      <c r="IKK79" s="709"/>
      <c r="IKL79" s="709"/>
      <c r="IKM79" s="709"/>
      <c r="IKN79" s="709"/>
      <c r="IKO79" s="709"/>
      <c r="IKP79" s="709"/>
      <c r="IKQ79" s="709"/>
      <c r="IKR79" s="709"/>
      <c r="IKS79" s="709"/>
      <c r="IKT79" s="709"/>
      <c r="IKU79" s="709"/>
      <c r="IKV79" s="709"/>
      <c r="IKW79" s="709"/>
      <c r="IKX79" s="709"/>
      <c r="IKY79" s="709"/>
      <c r="IKZ79" s="709"/>
      <c r="ILA79" s="709"/>
      <c r="ILB79" s="709"/>
      <c r="ILC79" s="709"/>
      <c r="ILD79" s="709"/>
      <c r="ILE79" s="709"/>
      <c r="ILF79" s="709"/>
      <c r="ILG79" s="709"/>
      <c r="ILH79" s="709"/>
      <c r="ILI79" s="709"/>
      <c r="ILJ79" s="709"/>
      <c r="ILK79" s="709"/>
      <c r="ILL79" s="709"/>
      <c r="ILM79" s="709"/>
      <c r="ILN79" s="709"/>
      <c r="ILO79" s="709"/>
      <c r="ILP79" s="709"/>
      <c r="ILQ79" s="709"/>
      <c r="ILR79" s="709"/>
      <c r="ILS79" s="709"/>
      <c r="ILT79" s="709"/>
      <c r="ILU79" s="709"/>
      <c r="ILV79" s="709"/>
      <c r="ILW79" s="709"/>
      <c r="ILX79" s="709"/>
      <c r="ILY79" s="709"/>
      <c r="ILZ79" s="709"/>
      <c r="IMA79" s="709"/>
      <c r="IMB79" s="709"/>
      <c r="IMC79" s="709"/>
      <c r="IMD79" s="709"/>
      <c r="IME79" s="709"/>
      <c r="IMF79" s="709"/>
      <c r="IMG79" s="709"/>
      <c r="IMH79" s="709"/>
      <c r="IMI79" s="709"/>
      <c r="IMJ79" s="709"/>
      <c r="IMK79" s="709"/>
      <c r="IML79" s="709"/>
      <c r="IMM79" s="709"/>
      <c r="IMN79" s="709"/>
      <c r="IMO79" s="709"/>
      <c r="IMP79" s="709"/>
      <c r="IMQ79" s="709"/>
      <c r="IMR79" s="709"/>
      <c r="IMS79" s="709"/>
      <c r="IMT79" s="709"/>
      <c r="IMU79" s="709"/>
      <c r="IMV79" s="709"/>
      <c r="IMW79" s="709"/>
      <c r="IMX79" s="709"/>
      <c r="IMY79" s="709"/>
      <c r="IMZ79" s="709"/>
      <c r="INA79" s="709"/>
      <c r="INB79" s="709"/>
      <c r="INC79" s="709"/>
      <c r="IND79" s="709"/>
      <c r="INE79" s="709"/>
      <c r="INF79" s="709"/>
      <c r="ING79" s="709"/>
      <c r="INH79" s="709"/>
      <c r="INI79" s="709"/>
      <c r="INJ79" s="709"/>
      <c r="INK79" s="709"/>
      <c r="INL79" s="709"/>
      <c r="INM79" s="709"/>
      <c r="INN79" s="709"/>
      <c r="INO79" s="709"/>
      <c r="INP79" s="709"/>
      <c r="INQ79" s="709"/>
      <c r="INR79" s="709"/>
      <c r="INS79" s="709"/>
      <c r="INT79" s="709"/>
      <c r="INU79" s="709"/>
      <c r="INV79" s="709"/>
      <c r="INW79" s="709"/>
      <c r="INX79" s="709"/>
      <c r="INY79" s="709"/>
      <c r="INZ79" s="709"/>
      <c r="IOA79" s="709"/>
      <c r="IOB79" s="709"/>
      <c r="IOC79" s="709"/>
      <c r="IOD79" s="709"/>
      <c r="IOE79" s="709"/>
      <c r="IOF79" s="709"/>
      <c r="IOG79" s="709"/>
      <c r="IOH79" s="709"/>
      <c r="IOI79" s="709"/>
      <c r="IOJ79" s="709"/>
      <c r="IOK79" s="709"/>
      <c r="IOL79" s="709"/>
      <c r="IOM79" s="709"/>
      <c r="ION79" s="709"/>
      <c r="IOO79" s="709"/>
      <c r="IOP79" s="709"/>
      <c r="IOQ79" s="709"/>
      <c r="IOR79" s="709"/>
      <c r="IOS79" s="709"/>
      <c r="IOT79" s="709"/>
      <c r="IOU79" s="709"/>
      <c r="IOV79" s="709"/>
      <c r="IOW79" s="709"/>
      <c r="IOX79" s="709"/>
      <c r="IOY79" s="709"/>
      <c r="IOZ79" s="709"/>
      <c r="IPA79" s="709"/>
      <c r="IPB79" s="709"/>
      <c r="IPC79" s="709"/>
      <c r="IPD79" s="709"/>
      <c r="IPE79" s="709"/>
      <c r="IPF79" s="709"/>
      <c r="IPG79" s="709"/>
      <c r="IPH79" s="709"/>
      <c r="IPI79" s="709"/>
      <c r="IPJ79" s="709"/>
      <c r="IPK79" s="709"/>
      <c r="IPL79" s="709"/>
      <c r="IPM79" s="709"/>
      <c r="IPN79" s="709"/>
      <c r="IPO79" s="709"/>
      <c r="IPP79" s="709"/>
      <c r="IPQ79" s="709"/>
      <c r="IPR79" s="709"/>
      <c r="IPS79" s="709"/>
      <c r="IPT79" s="709"/>
      <c r="IPU79" s="709"/>
      <c r="IPV79" s="709"/>
      <c r="IPW79" s="709"/>
      <c r="IPX79" s="709"/>
      <c r="IPY79" s="709"/>
      <c r="IPZ79" s="709"/>
      <c r="IQA79" s="709"/>
      <c r="IQB79" s="709"/>
      <c r="IQC79" s="709"/>
      <c r="IQD79" s="709"/>
      <c r="IQE79" s="709"/>
      <c r="IQF79" s="709"/>
      <c r="IQG79" s="709"/>
      <c r="IQH79" s="709"/>
      <c r="IQI79" s="709"/>
      <c r="IQJ79" s="709"/>
      <c r="IQK79" s="709"/>
      <c r="IQL79" s="709"/>
      <c r="IQM79" s="709"/>
      <c r="IQN79" s="709"/>
      <c r="IQO79" s="709"/>
      <c r="IQP79" s="709"/>
      <c r="IQQ79" s="709"/>
      <c r="IQR79" s="709"/>
      <c r="IQS79" s="709"/>
      <c r="IQT79" s="709"/>
      <c r="IQU79" s="709"/>
      <c r="IQV79" s="709"/>
      <c r="IQW79" s="709"/>
      <c r="IQX79" s="709"/>
      <c r="IQY79" s="709"/>
      <c r="IQZ79" s="709"/>
      <c r="IRA79" s="709"/>
      <c r="IRB79" s="709"/>
      <c r="IRC79" s="709"/>
      <c r="IRD79" s="709"/>
      <c r="IRE79" s="709"/>
      <c r="IRF79" s="709"/>
      <c r="IRG79" s="709"/>
      <c r="IRH79" s="709"/>
      <c r="IRI79" s="709"/>
      <c r="IRJ79" s="709"/>
      <c r="IRK79" s="709"/>
      <c r="IRL79" s="709"/>
      <c r="IRM79" s="709"/>
      <c r="IRN79" s="709"/>
      <c r="IRO79" s="709"/>
      <c r="IRP79" s="709"/>
      <c r="IRQ79" s="709"/>
      <c r="IRR79" s="709"/>
      <c r="IRS79" s="709"/>
      <c r="IRT79" s="709"/>
      <c r="IRU79" s="709"/>
      <c r="IRV79" s="709"/>
      <c r="IRW79" s="709"/>
      <c r="IRX79" s="709"/>
      <c r="IRY79" s="709"/>
      <c r="IRZ79" s="709"/>
      <c r="ISA79" s="709"/>
      <c r="ISB79" s="709"/>
      <c r="ISC79" s="709"/>
      <c r="ISD79" s="709"/>
      <c r="ISE79" s="709"/>
      <c r="ISF79" s="709"/>
      <c r="ISG79" s="709"/>
      <c r="ISH79" s="709"/>
      <c r="ISI79" s="709"/>
      <c r="ISJ79" s="709"/>
      <c r="ISK79" s="709"/>
      <c r="ISL79" s="709"/>
      <c r="ISM79" s="709"/>
      <c r="ISN79" s="709"/>
      <c r="ISO79" s="709"/>
      <c r="ISP79" s="709"/>
      <c r="ISQ79" s="709"/>
      <c r="ISR79" s="709"/>
      <c r="ISS79" s="709"/>
      <c r="IST79" s="709"/>
      <c r="ISU79" s="709"/>
      <c r="ISV79" s="709"/>
      <c r="ISW79" s="709"/>
      <c r="ISX79" s="709"/>
      <c r="ISY79" s="709"/>
      <c r="ISZ79" s="709"/>
      <c r="ITA79" s="709"/>
      <c r="ITB79" s="709"/>
      <c r="ITC79" s="709"/>
      <c r="ITD79" s="709"/>
      <c r="ITE79" s="709"/>
      <c r="ITF79" s="709"/>
      <c r="ITG79" s="709"/>
      <c r="ITH79" s="709"/>
      <c r="ITI79" s="709"/>
      <c r="ITJ79" s="709"/>
      <c r="ITK79" s="709"/>
      <c r="ITL79" s="709"/>
      <c r="ITM79" s="709"/>
      <c r="ITN79" s="709"/>
      <c r="ITO79" s="709"/>
      <c r="ITP79" s="709"/>
      <c r="ITQ79" s="709"/>
      <c r="ITR79" s="709"/>
      <c r="ITS79" s="709"/>
      <c r="ITT79" s="709"/>
      <c r="ITU79" s="709"/>
      <c r="ITV79" s="709"/>
      <c r="ITW79" s="709"/>
      <c r="ITX79" s="709"/>
      <c r="ITY79" s="709"/>
      <c r="ITZ79" s="709"/>
      <c r="IUA79" s="709"/>
      <c r="IUB79" s="709"/>
      <c r="IUC79" s="709"/>
      <c r="IUD79" s="709"/>
      <c r="IUE79" s="709"/>
      <c r="IUF79" s="709"/>
      <c r="IUG79" s="709"/>
      <c r="IUH79" s="709"/>
      <c r="IUI79" s="709"/>
      <c r="IUJ79" s="709"/>
      <c r="IUK79" s="709"/>
      <c r="IUL79" s="709"/>
      <c r="IUM79" s="709"/>
      <c r="IUN79" s="709"/>
      <c r="IUO79" s="709"/>
      <c r="IUP79" s="709"/>
      <c r="IUQ79" s="709"/>
      <c r="IUR79" s="709"/>
      <c r="IUS79" s="709"/>
      <c r="IUT79" s="709"/>
      <c r="IUU79" s="709"/>
      <c r="IUV79" s="709"/>
      <c r="IUW79" s="709"/>
      <c r="IUX79" s="709"/>
      <c r="IUY79" s="709"/>
      <c r="IUZ79" s="709"/>
      <c r="IVA79" s="709"/>
      <c r="IVB79" s="709"/>
      <c r="IVC79" s="709"/>
      <c r="IVD79" s="709"/>
      <c r="IVE79" s="709"/>
      <c r="IVF79" s="709"/>
      <c r="IVG79" s="709"/>
      <c r="IVH79" s="709"/>
      <c r="IVI79" s="709"/>
      <c r="IVJ79" s="709"/>
      <c r="IVK79" s="709"/>
      <c r="IVL79" s="709"/>
      <c r="IVM79" s="709"/>
      <c r="IVN79" s="709"/>
      <c r="IVO79" s="709"/>
      <c r="IVP79" s="709"/>
      <c r="IVQ79" s="709"/>
      <c r="IVR79" s="709"/>
      <c r="IVS79" s="709"/>
      <c r="IVT79" s="709"/>
      <c r="IVU79" s="709"/>
      <c r="IVV79" s="709"/>
      <c r="IVW79" s="709"/>
      <c r="IVX79" s="709"/>
      <c r="IVY79" s="709"/>
      <c r="IVZ79" s="709"/>
      <c r="IWA79" s="709"/>
      <c r="IWB79" s="709"/>
      <c r="IWC79" s="709"/>
      <c r="IWD79" s="709"/>
      <c r="IWE79" s="709"/>
      <c r="IWF79" s="709"/>
      <c r="IWG79" s="709"/>
      <c r="IWH79" s="709"/>
      <c r="IWI79" s="709"/>
      <c r="IWJ79" s="709"/>
      <c r="IWK79" s="709"/>
      <c r="IWL79" s="709"/>
      <c r="IWM79" s="709"/>
      <c r="IWN79" s="709"/>
      <c r="IWO79" s="709"/>
      <c r="IWP79" s="709"/>
      <c r="IWQ79" s="709"/>
      <c r="IWR79" s="709"/>
      <c r="IWS79" s="709"/>
      <c r="IWT79" s="709"/>
      <c r="IWU79" s="709"/>
      <c r="IWV79" s="709"/>
      <c r="IWW79" s="709"/>
      <c r="IWX79" s="709"/>
      <c r="IWY79" s="709"/>
      <c r="IWZ79" s="709"/>
      <c r="IXA79" s="709"/>
      <c r="IXB79" s="709"/>
      <c r="IXC79" s="709"/>
      <c r="IXD79" s="709"/>
      <c r="IXE79" s="709"/>
      <c r="IXF79" s="709"/>
      <c r="IXG79" s="709"/>
      <c r="IXH79" s="709"/>
      <c r="IXI79" s="709"/>
      <c r="IXJ79" s="709"/>
      <c r="IXK79" s="709"/>
      <c r="IXL79" s="709"/>
      <c r="IXM79" s="709"/>
      <c r="IXN79" s="709"/>
      <c r="IXO79" s="709"/>
      <c r="IXP79" s="709"/>
      <c r="IXQ79" s="709"/>
      <c r="IXR79" s="709"/>
      <c r="IXS79" s="709"/>
      <c r="IXT79" s="709"/>
      <c r="IXU79" s="709"/>
      <c r="IXV79" s="709"/>
      <c r="IXW79" s="709"/>
      <c r="IXX79" s="709"/>
      <c r="IXY79" s="709"/>
      <c r="IXZ79" s="709"/>
      <c r="IYA79" s="709"/>
      <c r="IYB79" s="709"/>
      <c r="IYC79" s="709"/>
      <c r="IYD79" s="709"/>
      <c r="IYE79" s="709"/>
      <c r="IYF79" s="709"/>
      <c r="IYG79" s="709"/>
      <c r="IYH79" s="709"/>
      <c r="IYI79" s="709"/>
      <c r="IYJ79" s="709"/>
      <c r="IYK79" s="709"/>
      <c r="IYL79" s="709"/>
      <c r="IYM79" s="709"/>
      <c r="IYN79" s="709"/>
      <c r="IYO79" s="709"/>
      <c r="IYP79" s="709"/>
      <c r="IYQ79" s="709"/>
      <c r="IYR79" s="709"/>
      <c r="IYS79" s="709"/>
      <c r="IYT79" s="709"/>
      <c r="IYU79" s="709"/>
      <c r="IYV79" s="709"/>
      <c r="IYW79" s="709"/>
      <c r="IYX79" s="709"/>
      <c r="IYY79" s="709"/>
      <c r="IYZ79" s="709"/>
      <c r="IZA79" s="709"/>
      <c r="IZB79" s="709"/>
      <c r="IZC79" s="709"/>
      <c r="IZD79" s="709"/>
      <c r="IZE79" s="709"/>
      <c r="IZF79" s="709"/>
      <c r="IZG79" s="709"/>
      <c r="IZH79" s="709"/>
      <c r="IZI79" s="709"/>
      <c r="IZJ79" s="709"/>
      <c r="IZK79" s="709"/>
      <c r="IZL79" s="709"/>
      <c r="IZM79" s="709"/>
      <c r="IZN79" s="709"/>
      <c r="IZO79" s="709"/>
      <c r="IZP79" s="709"/>
      <c r="IZQ79" s="709"/>
      <c r="IZR79" s="709"/>
      <c r="IZS79" s="709"/>
      <c r="IZT79" s="709"/>
      <c r="IZU79" s="709"/>
      <c r="IZV79" s="709"/>
      <c r="IZW79" s="709"/>
      <c r="IZX79" s="709"/>
      <c r="IZY79" s="709"/>
      <c r="IZZ79" s="709"/>
      <c r="JAA79" s="709"/>
      <c r="JAB79" s="709"/>
      <c r="JAC79" s="709"/>
      <c r="JAD79" s="709"/>
      <c r="JAE79" s="709"/>
      <c r="JAF79" s="709"/>
      <c r="JAG79" s="709"/>
      <c r="JAH79" s="709"/>
      <c r="JAI79" s="709"/>
      <c r="JAJ79" s="709"/>
      <c r="JAK79" s="709"/>
      <c r="JAL79" s="709"/>
      <c r="JAM79" s="709"/>
      <c r="JAN79" s="709"/>
      <c r="JAO79" s="709"/>
      <c r="JAP79" s="709"/>
      <c r="JAQ79" s="709"/>
      <c r="JAR79" s="709"/>
      <c r="JAS79" s="709"/>
      <c r="JAT79" s="709"/>
      <c r="JAU79" s="709"/>
      <c r="JAV79" s="709"/>
      <c r="JAW79" s="709"/>
      <c r="JAX79" s="709"/>
      <c r="JAY79" s="709"/>
      <c r="JAZ79" s="709"/>
      <c r="JBA79" s="709"/>
      <c r="JBB79" s="709"/>
      <c r="JBC79" s="709"/>
      <c r="JBD79" s="709"/>
      <c r="JBE79" s="709"/>
      <c r="JBF79" s="709"/>
      <c r="JBG79" s="709"/>
      <c r="JBH79" s="709"/>
      <c r="JBI79" s="709"/>
      <c r="JBJ79" s="709"/>
      <c r="JBK79" s="709"/>
      <c r="JBL79" s="709"/>
      <c r="JBM79" s="709"/>
      <c r="JBN79" s="709"/>
      <c r="JBO79" s="709"/>
      <c r="JBP79" s="709"/>
      <c r="JBQ79" s="709"/>
      <c r="JBR79" s="709"/>
      <c r="JBS79" s="709"/>
      <c r="JBT79" s="709"/>
      <c r="JBU79" s="709"/>
      <c r="JBV79" s="709"/>
      <c r="JBW79" s="709"/>
      <c r="JBX79" s="709"/>
      <c r="JBY79" s="709"/>
      <c r="JBZ79" s="709"/>
      <c r="JCA79" s="709"/>
      <c r="JCB79" s="709"/>
      <c r="JCC79" s="709"/>
      <c r="JCD79" s="709"/>
      <c r="JCE79" s="709"/>
      <c r="JCF79" s="709"/>
      <c r="JCG79" s="709"/>
      <c r="JCH79" s="709"/>
      <c r="JCI79" s="709"/>
      <c r="JCJ79" s="709"/>
      <c r="JCK79" s="709"/>
      <c r="JCL79" s="709"/>
      <c r="JCM79" s="709"/>
      <c r="JCN79" s="709"/>
      <c r="JCO79" s="709"/>
      <c r="JCP79" s="709"/>
      <c r="JCQ79" s="709"/>
      <c r="JCR79" s="709"/>
      <c r="JCS79" s="709"/>
      <c r="JCT79" s="709"/>
      <c r="JCU79" s="709"/>
      <c r="JCV79" s="709"/>
      <c r="JCW79" s="709"/>
      <c r="JCX79" s="709"/>
      <c r="JCY79" s="709"/>
      <c r="JCZ79" s="709"/>
      <c r="JDA79" s="709"/>
      <c r="JDB79" s="709"/>
      <c r="JDC79" s="709"/>
      <c r="JDD79" s="709"/>
      <c r="JDE79" s="709"/>
      <c r="JDF79" s="709"/>
      <c r="JDG79" s="709"/>
      <c r="JDH79" s="709"/>
      <c r="JDI79" s="709"/>
      <c r="JDJ79" s="709"/>
      <c r="JDK79" s="709"/>
      <c r="JDL79" s="709"/>
      <c r="JDM79" s="709"/>
      <c r="JDN79" s="709"/>
      <c r="JDO79" s="709"/>
      <c r="JDP79" s="709"/>
      <c r="JDQ79" s="709"/>
      <c r="JDR79" s="709"/>
      <c r="JDS79" s="709"/>
      <c r="JDT79" s="709"/>
      <c r="JDU79" s="709"/>
      <c r="JDV79" s="709"/>
      <c r="JDW79" s="709"/>
      <c r="JDX79" s="709"/>
      <c r="JDY79" s="709"/>
      <c r="JDZ79" s="709"/>
      <c r="JEA79" s="709"/>
      <c r="JEB79" s="709"/>
      <c r="JEC79" s="709"/>
      <c r="JED79" s="709"/>
      <c r="JEE79" s="709"/>
      <c r="JEF79" s="709"/>
      <c r="JEG79" s="709"/>
      <c r="JEH79" s="709"/>
      <c r="JEI79" s="709"/>
      <c r="JEJ79" s="709"/>
      <c r="JEK79" s="709"/>
      <c r="JEL79" s="709"/>
      <c r="JEM79" s="709"/>
      <c r="JEN79" s="709"/>
      <c r="JEO79" s="709"/>
      <c r="JEP79" s="709"/>
      <c r="JEQ79" s="709"/>
      <c r="JER79" s="709"/>
      <c r="JES79" s="709"/>
      <c r="JET79" s="709"/>
      <c r="JEU79" s="709"/>
      <c r="JEV79" s="709"/>
      <c r="JEW79" s="709"/>
      <c r="JEX79" s="709"/>
      <c r="JEY79" s="709"/>
      <c r="JEZ79" s="709"/>
      <c r="JFA79" s="709"/>
      <c r="JFB79" s="709"/>
      <c r="JFC79" s="709"/>
      <c r="JFD79" s="709"/>
      <c r="JFE79" s="709"/>
      <c r="JFF79" s="709"/>
      <c r="JFG79" s="709"/>
      <c r="JFH79" s="709"/>
      <c r="JFI79" s="709"/>
      <c r="JFJ79" s="709"/>
      <c r="JFK79" s="709"/>
      <c r="JFL79" s="709"/>
      <c r="JFM79" s="709"/>
      <c r="JFN79" s="709"/>
      <c r="JFO79" s="709"/>
      <c r="JFP79" s="709"/>
      <c r="JFQ79" s="709"/>
      <c r="JFR79" s="709"/>
      <c r="JFS79" s="709"/>
      <c r="JFT79" s="709"/>
      <c r="JFU79" s="709"/>
      <c r="JFV79" s="709"/>
      <c r="JFW79" s="709"/>
      <c r="JFX79" s="709"/>
      <c r="JFY79" s="709"/>
      <c r="JFZ79" s="709"/>
      <c r="JGA79" s="709"/>
      <c r="JGB79" s="709"/>
      <c r="JGC79" s="709"/>
      <c r="JGD79" s="709"/>
      <c r="JGE79" s="709"/>
      <c r="JGF79" s="709"/>
      <c r="JGG79" s="709"/>
      <c r="JGH79" s="709"/>
      <c r="JGI79" s="709"/>
      <c r="JGJ79" s="709"/>
      <c r="JGK79" s="709"/>
      <c r="JGL79" s="709"/>
      <c r="JGM79" s="709"/>
      <c r="JGN79" s="709"/>
      <c r="JGO79" s="709"/>
      <c r="JGP79" s="709"/>
      <c r="JGQ79" s="709"/>
      <c r="JGR79" s="709"/>
      <c r="JGS79" s="709"/>
      <c r="JGT79" s="709"/>
      <c r="JGU79" s="709"/>
      <c r="JGV79" s="709"/>
      <c r="JGW79" s="709"/>
      <c r="JGX79" s="709"/>
      <c r="JGY79" s="709"/>
      <c r="JGZ79" s="709"/>
      <c r="JHA79" s="709"/>
      <c r="JHB79" s="709"/>
      <c r="JHC79" s="709"/>
      <c r="JHD79" s="709"/>
      <c r="JHE79" s="709"/>
      <c r="JHF79" s="709"/>
      <c r="JHG79" s="709"/>
      <c r="JHH79" s="709"/>
      <c r="JHI79" s="709"/>
      <c r="JHJ79" s="709"/>
      <c r="JHK79" s="709"/>
      <c r="JHL79" s="709"/>
      <c r="JHM79" s="709"/>
      <c r="JHN79" s="709"/>
      <c r="JHO79" s="709"/>
      <c r="JHP79" s="709"/>
      <c r="JHQ79" s="709"/>
      <c r="JHR79" s="709"/>
      <c r="JHS79" s="709"/>
      <c r="JHT79" s="709"/>
      <c r="JHU79" s="709"/>
      <c r="JHV79" s="709"/>
      <c r="JHW79" s="709"/>
      <c r="JHX79" s="709"/>
      <c r="JHY79" s="709"/>
      <c r="JHZ79" s="709"/>
      <c r="JIA79" s="709"/>
      <c r="JIB79" s="709"/>
      <c r="JIC79" s="709"/>
      <c r="JID79" s="709"/>
      <c r="JIE79" s="709"/>
      <c r="JIF79" s="709"/>
      <c r="JIG79" s="709"/>
      <c r="JIH79" s="709"/>
      <c r="JII79" s="709"/>
      <c r="JIJ79" s="709"/>
      <c r="JIK79" s="709"/>
      <c r="JIL79" s="709"/>
      <c r="JIM79" s="709"/>
      <c r="JIN79" s="709"/>
      <c r="JIO79" s="709"/>
      <c r="JIP79" s="709"/>
      <c r="JIQ79" s="709"/>
      <c r="JIR79" s="709"/>
      <c r="JIS79" s="709"/>
      <c r="JIT79" s="709"/>
      <c r="JIU79" s="709"/>
      <c r="JIV79" s="709"/>
      <c r="JIW79" s="709"/>
      <c r="JIX79" s="709"/>
      <c r="JIY79" s="709"/>
      <c r="JIZ79" s="709"/>
      <c r="JJA79" s="709"/>
      <c r="JJB79" s="709"/>
      <c r="JJC79" s="709"/>
      <c r="JJD79" s="709"/>
      <c r="JJE79" s="709"/>
      <c r="JJF79" s="709"/>
      <c r="JJG79" s="709"/>
      <c r="JJH79" s="709"/>
      <c r="JJI79" s="709"/>
      <c r="JJJ79" s="709"/>
      <c r="JJK79" s="709"/>
      <c r="JJL79" s="709"/>
      <c r="JJM79" s="709"/>
      <c r="JJN79" s="709"/>
      <c r="JJO79" s="709"/>
      <c r="JJP79" s="709"/>
      <c r="JJQ79" s="709"/>
      <c r="JJR79" s="709"/>
      <c r="JJS79" s="709"/>
      <c r="JJT79" s="709"/>
      <c r="JJU79" s="709"/>
      <c r="JJV79" s="709"/>
      <c r="JJW79" s="709"/>
      <c r="JJX79" s="709"/>
      <c r="JJY79" s="709"/>
      <c r="JJZ79" s="709"/>
      <c r="JKA79" s="709"/>
      <c r="JKB79" s="709"/>
      <c r="JKC79" s="709"/>
      <c r="JKD79" s="709"/>
      <c r="JKE79" s="709"/>
      <c r="JKF79" s="709"/>
      <c r="JKG79" s="709"/>
      <c r="JKH79" s="709"/>
      <c r="JKI79" s="709"/>
      <c r="JKJ79" s="709"/>
      <c r="JKK79" s="709"/>
      <c r="JKL79" s="709"/>
      <c r="JKM79" s="709"/>
      <c r="JKN79" s="709"/>
      <c r="JKO79" s="709"/>
      <c r="JKP79" s="709"/>
      <c r="JKQ79" s="709"/>
      <c r="JKR79" s="709"/>
      <c r="JKS79" s="709"/>
      <c r="JKT79" s="709"/>
      <c r="JKU79" s="709"/>
      <c r="JKV79" s="709"/>
      <c r="JKW79" s="709"/>
      <c r="JKX79" s="709"/>
      <c r="JKY79" s="709"/>
      <c r="JKZ79" s="709"/>
      <c r="JLA79" s="709"/>
      <c r="JLB79" s="709"/>
      <c r="JLC79" s="709"/>
      <c r="JLD79" s="709"/>
      <c r="JLE79" s="709"/>
      <c r="JLF79" s="709"/>
      <c r="JLG79" s="709"/>
      <c r="JLH79" s="709"/>
      <c r="JLI79" s="709"/>
      <c r="JLJ79" s="709"/>
      <c r="JLK79" s="709"/>
      <c r="JLL79" s="709"/>
      <c r="JLM79" s="709"/>
      <c r="JLN79" s="709"/>
      <c r="JLO79" s="709"/>
      <c r="JLP79" s="709"/>
      <c r="JLQ79" s="709"/>
      <c r="JLR79" s="709"/>
      <c r="JLS79" s="709"/>
      <c r="JLT79" s="709"/>
      <c r="JLU79" s="709"/>
      <c r="JLV79" s="709"/>
      <c r="JLW79" s="709"/>
      <c r="JLX79" s="709"/>
      <c r="JLY79" s="709"/>
      <c r="JLZ79" s="709"/>
      <c r="JMA79" s="709"/>
      <c r="JMB79" s="709"/>
      <c r="JMC79" s="709"/>
      <c r="JMD79" s="709"/>
      <c r="JME79" s="709"/>
      <c r="JMF79" s="709"/>
      <c r="JMG79" s="709"/>
      <c r="JMH79" s="709"/>
      <c r="JMI79" s="709"/>
      <c r="JMJ79" s="709"/>
      <c r="JMK79" s="709"/>
      <c r="JML79" s="709"/>
      <c r="JMM79" s="709"/>
      <c r="JMN79" s="709"/>
      <c r="JMO79" s="709"/>
      <c r="JMP79" s="709"/>
      <c r="JMQ79" s="709"/>
      <c r="JMR79" s="709"/>
      <c r="JMS79" s="709"/>
      <c r="JMT79" s="709"/>
      <c r="JMU79" s="709"/>
      <c r="JMV79" s="709"/>
      <c r="JMW79" s="709"/>
      <c r="JMX79" s="709"/>
      <c r="JMY79" s="709"/>
      <c r="JMZ79" s="709"/>
      <c r="JNA79" s="709"/>
      <c r="JNB79" s="709"/>
      <c r="JNC79" s="709"/>
      <c r="JND79" s="709"/>
      <c r="JNE79" s="709"/>
      <c r="JNF79" s="709"/>
      <c r="JNG79" s="709"/>
      <c r="JNH79" s="709"/>
      <c r="JNI79" s="709"/>
      <c r="JNJ79" s="709"/>
      <c r="JNK79" s="709"/>
      <c r="JNL79" s="709"/>
      <c r="JNM79" s="709"/>
      <c r="JNN79" s="709"/>
      <c r="JNO79" s="709"/>
      <c r="JNP79" s="709"/>
      <c r="JNQ79" s="709"/>
      <c r="JNR79" s="709"/>
      <c r="JNS79" s="709"/>
      <c r="JNT79" s="709"/>
      <c r="JNU79" s="709"/>
      <c r="JNV79" s="709"/>
      <c r="JNW79" s="709"/>
      <c r="JNX79" s="709"/>
      <c r="JNY79" s="709"/>
      <c r="JNZ79" s="709"/>
      <c r="JOA79" s="709"/>
      <c r="JOB79" s="709"/>
      <c r="JOC79" s="709"/>
      <c r="JOD79" s="709"/>
      <c r="JOE79" s="709"/>
      <c r="JOF79" s="709"/>
      <c r="JOG79" s="709"/>
      <c r="JOH79" s="709"/>
      <c r="JOI79" s="709"/>
      <c r="JOJ79" s="709"/>
      <c r="JOK79" s="709"/>
      <c r="JOL79" s="709"/>
      <c r="JOM79" s="709"/>
      <c r="JON79" s="709"/>
      <c r="JOO79" s="709"/>
      <c r="JOP79" s="709"/>
      <c r="JOQ79" s="709"/>
      <c r="JOR79" s="709"/>
      <c r="JOS79" s="709"/>
      <c r="JOT79" s="709"/>
      <c r="JOU79" s="709"/>
      <c r="JOV79" s="709"/>
      <c r="JOW79" s="709"/>
      <c r="JOX79" s="709"/>
      <c r="JOY79" s="709"/>
      <c r="JOZ79" s="709"/>
      <c r="JPA79" s="709"/>
      <c r="JPB79" s="709"/>
      <c r="JPC79" s="709"/>
      <c r="JPD79" s="709"/>
      <c r="JPE79" s="709"/>
      <c r="JPF79" s="709"/>
      <c r="JPG79" s="709"/>
      <c r="JPH79" s="709"/>
      <c r="JPI79" s="709"/>
      <c r="JPJ79" s="709"/>
      <c r="JPK79" s="709"/>
      <c r="JPL79" s="709"/>
      <c r="JPM79" s="709"/>
      <c r="JPN79" s="709"/>
      <c r="JPO79" s="709"/>
      <c r="JPP79" s="709"/>
      <c r="JPQ79" s="709"/>
      <c r="JPR79" s="709"/>
      <c r="JPS79" s="709"/>
      <c r="JPT79" s="709"/>
      <c r="JPU79" s="709"/>
      <c r="JPV79" s="709"/>
      <c r="JPW79" s="709"/>
      <c r="JPX79" s="709"/>
      <c r="JPY79" s="709"/>
      <c r="JPZ79" s="709"/>
      <c r="JQA79" s="709"/>
      <c r="JQB79" s="709"/>
      <c r="JQC79" s="709"/>
      <c r="JQD79" s="709"/>
      <c r="JQE79" s="709"/>
      <c r="JQF79" s="709"/>
      <c r="JQG79" s="709"/>
      <c r="JQH79" s="709"/>
      <c r="JQI79" s="709"/>
      <c r="JQJ79" s="709"/>
      <c r="JQK79" s="709"/>
      <c r="JQL79" s="709"/>
      <c r="JQM79" s="709"/>
      <c r="JQN79" s="709"/>
      <c r="JQO79" s="709"/>
      <c r="JQP79" s="709"/>
      <c r="JQQ79" s="709"/>
      <c r="JQR79" s="709"/>
      <c r="JQS79" s="709"/>
      <c r="JQT79" s="709"/>
      <c r="JQU79" s="709"/>
      <c r="JQV79" s="709"/>
      <c r="JQW79" s="709"/>
      <c r="JQX79" s="709"/>
      <c r="JQY79" s="709"/>
      <c r="JQZ79" s="709"/>
      <c r="JRA79" s="709"/>
      <c r="JRB79" s="709"/>
      <c r="JRC79" s="709"/>
      <c r="JRD79" s="709"/>
      <c r="JRE79" s="709"/>
      <c r="JRF79" s="709"/>
      <c r="JRG79" s="709"/>
      <c r="JRH79" s="709"/>
      <c r="JRI79" s="709"/>
      <c r="JRJ79" s="709"/>
      <c r="JRK79" s="709"/>
      <c r="JRL79" s="709"/>
      <c r="JRM79" s="709"/>
      <c r="JRN79" s="709"/>
      <c r="JRO79" s="709"/>
      <c r="JRP79" s="709"/>
      <c r="JRQ79" s="709"/>
      <c r="JRR79" s="709"/>
      <c r="JRS79" s="709"/>
      <c r="JRT79" s="709"/>
      <c r="JRU79" s="709"/>
      <c r="JRV79" s="709"/>
      <c r="JRW79" s="709"/>
      <c r="JRX79" s="709"/>
      <c r="JRY79" s="709"/>
      <c r="JRZ79" s="709"/>
      <c r="JSA79" s="709"/>
      <c r="JSB79" s="709"/>
      <c r="JSC79" s="709"/>
      <c r="JSD79" s="709"/>
      <c r="JSE79" s="709"/>
      <c r="JSF79" s="709"/>
      <c r="JSG79" s="709"/>
      <c r="JSH79" s="709"/>
      <c r="JSI79" s="709"/>
      <c r="JSJ79" s="709"/>
      <c r="JSK79" s="709"/>
      <c r="JSL79" s="709"/>
      <c r="JSM79" s="709"/>
      <c r="JSN79" s="709"/>
      <c r="JSO79" s="709"/>
      <c r="JSP79" s="709"/>
      <c r="JSQ79" s="709"/>
      <c r="JSR79" s="709"/>
      <c r="JSS79" s="709"/>
      <c r="JST79" s="709"/>
      <c r="JSU79" s="709"/>
      <c r="JSV79" s="709"/>
      <c r="JSW79" s="709"/>
      <c r="JSX79" s="709"/>
      <c r="JSY79" s="709"/>
      <c r="JSZ79" s="709"/>
      <c r="JTA79" s="709"/>
      <c r="JTB79" s="709"/>
      <c r="JTC79" s="709"/>
      <c r="JTD79" s="709"/>
      <c r="JTE79" s="709"/>
      <c r="JTF79" s="709"/>
      <c r="JTG79" s="709"/>
      <c r="JTH79" s="709"/>
      <c r="JTI79" s="709"/>
      <c r="JTJ79" s="709"/>
      <c r="JTK79" s="709"/>
      <c r="JTL79" s="709"/>
      <c r="JTM79" s="709"/>
      <c r="JTN79" s="709"/>
      <c r="JTO79" s="709"/>
      <c r="JTP79" s="709"/>
      <c r="JTQ79" s="709"/>
      <c r="JTR79" s="709"/>
      <c r="JTS79" s="709"/>
      <c r="JTT79" s="709"/>
      <c r="JTU79" s="709"/>
      <c r="JTV79" s="709"/>
      <c r="JTW79" s="709"/>
      <c r="JTX79" s="709"/>
      <c r="JTY79" s="709"/>
      <c r="JTZ79" s="709"/>
      <c r="JUA79" s="709"/>
      <c r="JUB79" s="709"/>
      <c r="JUC79" s="709"/>
      <c r="JUD79" s="709"/>
      <c r="JUE79" s="709"/>
      <c r="JUF79" s="709"/>
      <c r="JUG79" s="709"/>
      <c r="JUH79" s="709"/>
      <c r="JUI79" s="709"/>
      <c r="JUJ79" s="709"/>
      <c r="JUK79" s="709"/>
      <c r="JUL79" s="709"/>
      <c r="JUM79" s="709"/>
      <c r="JUN79" s="709"/>
      <c r="JUO79" s="709"/>
      <c r="JUP79" s="709"/>
      <c r="JUQ79" s="709"/>
      <c r="JUR79" s="709"/>
      <c r="JUS79" s="709"/>
      <c r="JUT79" s="709"/>
      <c r="JUU79" s="709"/>
      <c r="JUV79" s="709"/>
      <c r="JUW79" s="709"/>
      <c r="JUX79" s="709"/>
      <c r="JUY79" s="709"/>
      <c r="JUZ79" s="709"/>
      <c r="JVA79" s="709"/>
      <c r="JVB79" s="709"/>
      <c r="JVC79" s="709"/>
      <c r="JVD79" s="709"/>
      <c r="JVE79" s="709"/>
      <c r="JVF79" s="709"/>
      <c r="JVG79" s="709"/>
      <c r="JVH79" s="709"/>
      <c r="JVI79" s="709"/>
      <c r="JVJ79" s="709"/>
      <c r="JVK79" s="709"/>
      <c r="JVL79" s="709"/>
      <c r="JVM79" s="709"/>
      <c r="JVN79" s="709"/>
      <c r="JVO79" s="709"/>
      <c r="JVP79" s="709"/>
      <c r="JVQ79" s="709"/>
      <c r="JVR79" s="709"/>
      <c r="JVS79" s="709"/>
      <c r="JVT79" s="709"/>
      <c r="JVU79" s="709"/>
      <c r="JVV79" s="709"/>
      <c r="JVW79" s="709"/>
      <c r="JVX79" s="709"/>
      <c r="JVY79" s="709"/>
      <c r="JVZ79" s="709"/>
      <c r="JWA79" s="709"/>
      <c r="JWB79" s="709"/>
      <c r="JWC79" s="709"/>
      <c r="JWD79" s="709"/>
      <c r="JWE79" s="709"/>
      <c r="JWF79" s="709"/>
      <c r="JWG79" s="709"/>
      <c r="JWH79" s="709"/>
      <c r="JWI79" s="709"/>
      <c r="JWJ79" s="709"/>
      <c r="JWK79" s="709"/>
      <c r="JWL79" s="709"/>
      <c r="JWM79" s="709"/>
      <c r="JWN79" s="709"/>
      <c r="JWO79" s="709"/>
      <c r="JWP79" s="709"/>
      <c r="JWQ79" s="709"/>
      <c r="JWR79" s="709"/>
      <c r="JWS79" s="709"/>
      <c r="JWT79" s="709"/>
      <c r="JWU79" s="709"/>
      <c r="JWV79" s="709"/>
      <c r="JWW79" s="709"/>
      <c r="JWX79" s="709"/>
      <c r="JWY79" s="709"/>
      <c r="JWZ79" s="709"/>
      <c r="JXA79" s="709"/>
      <c r="JXB79" s="709"/>
      <c r="JXC79" s="709"/>
      <c r="JXD79" s="709"/>
      <c r="JXE79" s="709"/>
      <c r="JXF79" s="709"/>
      <c r="JXG79" s="709"/>
      <c r="JXH79" s="709"/>
      <c r="JXI79" s="709"/>
      <c r="JXJ79" s="709"/>
      <c r="JXK79" s="709"/>
      <c r="JXL79" s="709"/>
      <c r="JXM79" s="709"/>
      <c r="JXN79" s="709"/>
      <c r="JXO79" s="709"/>
      <c r="JXP79" s="709"/>
      <c r="JXQ79" s="709"/>
      <c r="JXR79" s="709"/>
      <c r="JXS79" s="709"/>
      <c r="JXT79" s="709"/>
      <c r="JXU79" s="709"/>
      <c r="JXV79" s="709"/>
      <c r="JXW79" s="709"/>
      <c r="JXX79" s="709"/>
      <c r="JXY79" s="709"/>
      <c r="JXZ79" s="709"/>
      <c r="JYA79" s="709"/>
      <c r="JYB79" s="709"/>
      <c r="JYC79" s="709"/>
      <c r="JYD79" s="709"/>
      <c r="JYE79" s="709"/>
      <c r="JYF79" s="709"/>
      <c r="JYG79" s="709"/>
      <c r="JYH79" s="709"/>
      <c r="JYI79" s="709"/>
      <c r="JYJ79" s="709"/>
      <c r="JYK79" s="709"/>
      <c r="JYL79" s="709"/>
      <c r="JYM79" s="709"/>
      <c r="JYN79" s="709"/>
      <c r="JYO79" s="709"/>
      <c r="JYP79" s="709"/>
      <c r="JYQ79" s="709"/>
      <c r="JYR79" s="709"/>
      <c r="JYS79" s="709"/>
      <c r="JYT79" s="709"/>
      <c r="JYU79" s="709"/>
      <c r="JYV79" s="709"/>
      <c r="JYW79" s="709"/>
      <c r="JYX79" s="709"/>
      <c r="JYY79" s="709"/>
      <c r="JYZ79" s="709"/>
      <c r="JZA79" s="709"/>
      <c r="JZB79" s="709"/>
      <c r="JZC79" s="709"/>
      <c r="JZD79" s="709"/>
      <c r="JZE79" s="709"/>
      <c r="JZF79" s="709"/>
      <c r="JZG79" s="709"/>
      <c r="JZH79" s="709"/>
      <c r="JZI79" s="709"/>
      <c r="JZJ79" s="709"/>
      <c r="JZK79" s="709"/>
      <c r="JZL79" s="709"/>
      <c r="JZM79" s="709"/>
      <c r="JZN79" s="709"/>
      <c r="JZO79" s="709"/>
      <c r="JZP79" s="709"/>
      <c r="JZQ79" s="709"/>
      <c r="JZR79" s="709"/>
      <c r="JZS79" s="709"/>
      <c r="JZT79" s="709"/>
      <c r="JZU79" s="709"/>
      <c r="JZV79" s="709"/>
      <c r="JZW79" s="709"/>
      <c r="JZX79" s="709"/>
      <c r="JZY79" s="709"/>
      <c r="JZZ79" s="709"/>
      <c r="KAA79" s="709"/>
      <c r="KAB79" s="709"/>
      <c r="KAC79" s="709"/>
      <c r="KAD79" s="709"/>
      <c r="KAE79" s="709"/>
      <c r="KAF79" s="709"/>
      <c r="KAG79" s="709"/>
      <c r="KAH79" s="709"/>
      <c r="KAI79" s="709"/>
      <c r="KAJ79" s="709"/>
      <c r="KAK79" s="709"/>
      <c r="KAL79" s="709"/>
      <c r="KAM79" s="709"/>
      <c r="KAN79" s="709"/>
      <c r="KAO79" s="709"/>
      <c r="KAP79" s="709"/>
      <c r="KAQ79" s="709"/>
      <c r="KAR79" s="709"/>
      <c r="KAS79" s="709"/>
      <c r="KAT79" s="709"/>
      <c r="KAU79" s="709"/>
      <c r="KAV79" s="709"/>
      <c r="KAW79" s="709"/>
      <c r="KAX79" s="709"/>
      <c r="KAY79" s="709"/>
      <c r="KAZ79" s="709"/>
      <c r="KBA79" s="709"/>
      <c r="KBB79" s="709"/>
      <c r="KBC79" s="709"/>
      <c r="KBD79" s="709"/>
      <c r="KBE79" s="709"/>
      <c r="KBF79" s="709"/>
      <c r="KBG79" s="709"/>
      <c r="KBH79" s="709"/>
      <c r="KBI79" s="709"/>
      <c r="KBJ79" s="709"/>
      <c r="KBK79" s="709"/>
      <c r="KBL79" s="709"/>
      <c r="KBM79" s="709"/>
      <c r="KBN79" s="709"/>
      <c r="KBO79" s="709"/>
      <c r="KBP79" s="709"/>
      <c r="KBQ79" s="709"/>
      <c r="KBR79" s="709"/>
      <c r="KBS79" s="709"/>
      <c r="KBT79" s="709"/>
      <c r="KBU79" s="709"/>
      <c r="KBV79" s="709"/>
      <c r="KBW79" s="709"/>
      <c r="KBX79" s="709"/>
      <c r="KBY79" s="709"/>
      <c r="KBZ79" s="709"/>
      <c r="KCA79" s="709"/>
      <c r="KCB79" s="709"/>
      <c r="KCC79" s="709"/>
      <c r="KCD79" s="709"/>
      <c r="KCE79" s="709"/>
      <c r="KCF79" s="709"/>
      <c r="KCG79" s="709"/>
      <c r="KCH79" s="709"/>
      <c r="KCI79" s="709"/>
      <c r="KCJ79" s="709"/>
      <c r="KCK79" s="709"/>
      <c r="KCL79" s="709"/>
      <c r="KCM79" s="709"/>
      <c r="KCN79" s="709"/>
      <c r="KCO79" s="709"/>
      <c r="KCP79" s="709"/>
      <c r="KCQ79" s="709"/>
      <c r="KCR79" s="709"/>
      <c r="KCS79" s="709"/>
      <c r="KCT79" s="709"/>
      <c r="KCU79" s="709"/>
      <c r="KCV79" s="709"/>
      <c r="KCW79" s="709"/>
      <c r="KCX79" s="709"/>
      <c r="KCY79" s="709"/>
      <c r="KCZ79" s="709"/>
      <c r="KDA79" s="709"/>
      <c r="KDB79" s="709"/>
      <c r="KDC79" s="709"/>
      <c r="KDD79" s="709"/>
      <c r="KDE79" s="709"/>
      <c r="KDF79" s="709"/>
      <c r="KDG79" s="709"/>
      <c r="KDH79" s="709"/>
      <c r="KDI79" s="709"/>
      <c r="KDJ79" s="709"/>
      <c r="KDK79" s="709"/>
      <c r="KDL79" s="709"/>
      <c r="KDM79" s="709"/>
      <c r="KDN79" s="709"/>
      <c r="KDO79" s="709"/>
      <c r="KDP79" s="709"/>
      <c r="KDQ79" s="709"/>
      <c r="KDR79" s="709"/>
      <c r="KDS79" s="709"/>
      <c r="KDT79" s="709"/>
      <c r="KDU79" s="709"/>
      <c r="KDV79" s="709"/>
      <c r="KDW79" s="709"/>
      <c r="KDX79" s="709"/>
      <c r="KDY79" s="709"/>
      <c r="KDZ79" s="709"/>
      <c r="KEA79" s="709"/>
      <c r="KEB79" s="709"/>
      <c r="KEC79" s="709"/>
      <c r="KED79" s="709"/>
      <c r="KEE79" s="709"/>
      <c r="KEF79" s="709"/>
      <c r="KEG79" s="709"/>
      <c r="KEH79" s="709"/>
      <c r="KEI79" s="709"/>
      <c r="KEJ79" s="709"/>
      <c r="KEK79" s="709"/>
      <c r="KEL79" s="709"/>
      <c r="KEM79" s="709"/>
      <c r="KEN79" s="709"/>
      <c r="KEO79" s="709"/>
      <c r="KEP79" s="709"/>
      <c r="KEQ79" s="709"/>
      <c r="KER79" s="709"/>
      <c r="KES79" s="709"/>
      <c r="KET79" s="709"/>
      <c r="KEU79" s="709"/>
      <c r="KEV79" s="709"/>
      <c r="KEW79" s="709"/>
      <c r="KEX79" s="709"/>
      <c r="KEY79" s="709"/>
      <c r="KEZ79" s="709"/>
      <c r="KFA79" s="709"/>
      <c r="KFB79" s="709"/>
      <c r="KFC79" s="709"/>
      <c r="KFD79" s="709"/>
      <c r="KFE79" s="709"/>
      <c r="KFF79" s="709"/>
      <c r="KFG79" s="709"/>
      <c r="KFH79" s="709"/>
      <c r="KFI79" s="709"/>
      <c r="KFJ79" s="709"/>
      <c r="KFK79" s="709"/>
      <c r="KFL79" s="709"/>
      <c r="KFM79" s="709"/>
      <c r="KFN79" s="709"/>
      <c r="KFO79" s="709"/>
      <c r="KFP79" s="709"/>
      <c r="KFQ79" s="709"/>
      <c r="KFR79" s="709"/>
      <c r="KFS79" s="709"/>
      <c r="KFT79" s="709"/>
      <c r="KFU79" s="709"/>
      <c r="KFV79" s="709"/>
      <c r="KFW79" s="709"/>
      <c r="KFX79" s="709"/>
      <c r="KFY79" s="709"/>
      <c r="KFZ79" s="709"/>
      <c r="KGA79" s="709"/>
      <c r="KGB79" s="709"/>
      <c r="KGC79" s="709"/>
      <c r="KGD79" s="709"/>
      <c r="KGE79" s="709"/>
      <c r="KGF79" s="709"/>
      <c r="KGG79" s="709"/>
      <c r="KGH79" s="709"/>
      <c r="KGI79" s="709"/>
      <c r="KGJ79" s="709"/>
      <c r="KGK79" s="709"/>
      <c r="KGL79" s="709"/>
      <c r="KGM79" s="709"/>
      <c r="KGN79" s="709"/>
      <c r="KGO79" s="709"/>
      <c r="KGP79" s="709"/>
      <c r="KGQ79" s="709"/>
      <c r="KGR79" s="709"/>
      <c r="KGS79" s="709"/>
      <c r="KGT79" s="709"/>
      <c r="KGU79" s="709"/>
      <c r="KGV79" s="709"/>
      <c r="KGW79" s="709"/>
      <c r="KGX79" s="709"/>
      <c r="KGY79" s="709"/>
      <c r="KGZ79" s="709"/>
      <c r="KHA79" s="709"/>
      <c r="KHB79" s="709"/>
      <c r="KHC79" s="709"/>
      <c r="KHD79" s="709"/>
      <c r="KHE79" s="709"/>
      <c r="KHF79" s="709"/>
      <c r="KHG79" s="709"/>
      <c r="KHH79" s="709"/>
      <c r="KHI79" s="709"/>
      <c r="KHJ79" s="709"/>
      <c r="KHK79" s="709"/>
      <c r="KHL79" s="709"/>
      <c r="KHM79" s="709"/>
      <c r="KHN79" s="709"/>
      <c r="KHO79" s="709"/>
      <c r="KHP79" s="709"/>
      <c r="KHQ79" s="709"/>
      <c r="KHR79" s="709"/>
      <c r="KHS79" s="709"/>
      <c r="KHT79" s="709"/>
      <c r="KHU79" s="709"/>
      <c r="KHV79" s="709"/>
      <c r="KHW79" s="709"/>
      <c r="KHX79" s="709"/>
      <c r="KHY79" s="709"/>
      <c r="KHZ79" s="709"/>
      <c r="KIA79" s="709"/>
      <c r="KIB79" s="709"/>
      <c r="KIC79" s="709"/>
      <c r="KID79" s="709"/>
      <c r="KIE79" s="709"/>
      <c r="KIF79" s="709"/>
      <c r="KIG79" s="709"/>
      <c r="KIH79" s="709"/>
      <c r="KII79" s="709"/>
      <c r="KIJ79" s="709"/>
      <c r="KIK79" s="709"/>
      <c r="KIL79" s="709"/>
      <c r="KIM79" s="709"/>
      <c r="KIN79" s="709"/>
      <c r="KIO79" s="709"/>
      <c r="KIP79" s="709"/>
      <c r="KIQ79" s="709"/>
      <c r="KIR79" s="709"/>
      <c r="KIS79" s="709"/>
      <c r="KIT79" s="709"/>
      <c r="KIU79" s="709"/>
      <c r="KIV79" s="709"/>
      <c r="KIW79" s="709"/>
      <c r="KIX79" s="709"/>
      <c r="KIY79" s="709"/>
      <c r="KIZ79" s="709"/>
      <c r="KJA79" s="709"/>
      <c r="KJB79" s="709"/>
      <c r="KJC79" s="709"/>
      <c r="KJD79" s="709"/>
      <c r="KJE79" s="709"/>
      <c r="KJF79" s="709"/>
      <c r="KJG79" s="709"/>
      <c r="KJH79" s="709"/>
      <c r="KJI79" s="709"/>
      <c r="KJJ79" s="709"/>
      <c r="KJK79" s="709"/>
      <c r="KJL79" s="709"/>
      <c r="KJM79" s="709"/>
      <c r="KJN79" s="709"/>
      <c r="KJO79" s="709"/>
      <c r="KJP79" s="709"/>
      <c r="KJQ79" s="709"/>
      <c r="KJR79" s="709"/>
      <c r="KJS79" s="709"/>
      <c r="KJT79" s="709"/>
      <c r="KJU79" s="709"/>
      <c r="KJV79" s="709"/>
      <c r="KJW79" s="709"/>
      <c r="KJX79" s="709"/>
      <c r="KJY79" s="709"/>
      <c r="KJZ79" s="709"/>
      <c r="KKA79" s="709"/>
      <c r="KKB79" s="709"/>
      <c r="KKC79" s="709"/>
      <c r="KKD79" s="709"/>
      <c r="KKE79" s="709"/>
      <c r="KKF79" s="709"/>
      <c r="KKG79" s="709"/>
      <c r="KKH79" s="709"/>
      <c r="KKI79" s="709"/>
      <c r="KKJ79" s="709"/>
      <c r="KKK79" s="709"/>
      <c r="KKL79" s="709"/>
      <c r="KKM79" s="709"/>
      <c r="KKN79" s="709"/>
      <c r="KKO79" s="709"/>
      <c r="KKP79" s="709"/>
      <c r="KKQ79" s="709"/>
      <c r="KKR79" s="709"/>
      <c r="KKS79" s="709"/>
      <c r="KKT79" s="709"/>
      <c r="KKU79" s="709"/>
      <c r="KKV79" s="709"/>
      <c r="KKW79" s="709"/>
      <c r="KKX79" s="709"/>
      <c r="KKY79" s="709"/>
      <c r="KKZ79" s="709"/>
      <c r="KLA79" s="709"/>
      <c r="KLB79" s="709"/>
      <c r="KLC79" s="709"/>
      <c r="KLD79" s="709"/>
      <c r="KLE79" s="709"/>
      <c r="KLF79" s="709"/>
      <c r="KLG79" s="709"/>
      <c r="KLH79" s="709"/>
      <c r="KLI79" s="709"/>
      <c r="KLJ79" s="709"/>
      <c r="KLK79" s="709"/>
      <c r="KLL79" s="709"/>
      <c r="KLM79" s="709"/>
      <c r="KLN79" s="709"/>
      <c r="KLO79" s="709"/>
      <c r="KLP79" s="709"/>
      <c r="KLQ79" s="709"/>
      <c r="KLR79" s="709"/>
      <c r="KLS79" s="709"/>
      <c r="KLT79" s="709"/>
      <c r="KLU79" s="709"/>
      <c r="KLV79" s="709"/>
      <c r="KLW79" s="709"/>
      <c r="KLX79" s="709"/>
      <c r="KLY79" s="709"/>
      <c r="KLZ79" s="709"/>
      <c r="KMA79" s="709"/>
      <c r="KMB79" s="709"/>
      <c r="KMC79" s="709"/>
      <c r="KMD79" s="709"/>
      <c r="KME79" s="709"/>
      <c r="KMF79" s="709"/>
      <c r="KMG79" s="709"/>
      <c r="KMH79" s="709"/>
      <c r="KMI79" s="709"/>
      <c r="KMJ79" s="709"/>
      <c r="KMK79" s="709"/>
      <c r="KML79" s="709"/>
      <c r="KMM79" s="709"/>
      <c r="KMN79" s="709"/>
      <c r="KMO79" s="709"/>
      <c r="KMP79" s="709"/>
      <c r="KMQ79" s="709"/>
      <c r="KMR79" s="709"/>
      <c r="KMS79" s="709"/>
      <c r="KMT79" s="709"/>
      <c r="KMU79" s="709"/>
      <c r="KMV79" s="709"/>
      <c r="KMW79" s="709"/>
      <c r="KMX79" s="709"/>
      <c r="KMY79" s="709"/>
      <c r="KMZ79" s="709"/>
      <c r="KNA79" s="709"/>
      <c r="KNB79" s="709"/>
      <c r="KNC79" s="709"/>
      <c r="KND79" s="709"/>
      <c r="KNE79" s="709"/>
      <c r="KNF79" s="709"/>
      <c r="KNG79" s="709"/>
      <c r="KNH79" s="709"/>
      <c r="KNI79" s="709"/>
      <c r="KNJ79" s="709"/>
      <c r="KNK79" s="709"/>
      <c r="KNL79" s="709"/>
      <c r="KNM79" s="709"/>
      <c r="KNN79" s="709"/>
      <c r="KNO79" s="709"/>
      <c r="KNP79" s="709"/>
      <c r="KNQ79" s="709"/>
      <c r="KNR79" s="709"/>
      <c r="KNS79" s="709"/>
      <c r="KNT79" s="709"/>
      <c r="KNU79" s="709"/>
      <c r="KNV79" s="709"/>
      <c r="KNW79" s="709"/>
      <c r="KNX79" s="709"/>
      <c r="KNY79" s="709"/>
      <c r="KNZ79" s="709"/>
      <c r="KOA79" s="709"/>
      <c r="KOB79" s="709"/>
      <c r="KOC79" s="709"/>
      <c r="KOD79" s="709"/>
      <c r="KOE79" s="709"/>
      <c r="KOF79" s="709"/>
      <c r="KOG79" s="709"/>
      <c r="KOH79" s="709"/>
      <c r="KOI79" s="709"/>
      <c r="KOJ79" s="709"/>
      <c r="KOK79" s="709"/>
      <c r="KOL79" s="709"/>
      <c r="KOM79" s="709"/>
      <c r="KON79" s="709"/>
      <c r="KOO79" s="709"/>
      <c r="KOP79" s="709"/>
      <c r="KOQ79" s="709"/>
      <c r="KOR79" s="709"/>
      <c r="KOS79" s="709"/>
      <c r="KOT79" s="709"/>
      <c r="KOU79" s="709"/>
      <c r="KOV79" s="709"/>
      <c r="KOW79" s="709"/>
      <c r="KOX79" s="709"/>
      <c r="KOY79" s="709"/>
      <c r="KOZ79" s="709"/>
      <c r="KPA79" s="709"/>
      <c r="KPB79" s="709"/>
      <c r="KPC79" s="709"/>
      <c r="KPD79" s="709"/>
      <c r="KPE79" s="709"/>
      <c r="KPF79" s="709"/>
      <c r="KPG79" s="709"/>
      <c r="KPH79" s="709"/>
      <c r="KPI79" s="709"/>
      <c r="KPJ79" s="709"/>
      <c r="KPK79" s="709"/>
      <c r="KPL79" s="709"/>
      <c r="KPM79" s="709"/>
      <c r="KPN79" s="709"/>
      <c r="KPO79" s="709"/>
      <c r="KPP79" s="709"/>
      <c r="KPQ79" s="709"/>
      <c r="KPR79" s="709"/>
      <c r="KPS79" s="709"/>
      <c r="KPT79" s="709"/>
      <c r="KPU79" s="709"/>
      <c r="KPV79" s="709"/>
      <c r="KPW79" s="709"/>
      <c r="KPX79" s="709"/>
      <c r="KPY79" s="709"/>
      <c r="KPZ79" s="709"/>
      <c r="KQA79" s="709"/>
      <c r="KQB79" s="709"/>
      <c r="KQC79" s="709"/>
      <c r="KQD79" s="709"/>
      <c r="KQE79" s="709"/>
      <c r="KQF79" s="709"/>
      <c r="KQG79" s="709"/>
      <c r="KQH79" s="709"/>
      <c r="KQI79" s="709"/>
      <c r="KQJ79" s="709"/>
      <c r="KQK79" s="709"/>
      <c r="KQL79" s="709"/>
      <c r="KQM79" s="709"/>
      <c r="KQN79" s="709"/>
      <c r="KQO79" s="709"/>
      <c r="KQP79" s="709"/>
      <c r="KQQ79" s="709"/>
      <c r="KQR79" s="709"/>
      <c r="KQS79" s="709"/>
      <c r="KQT79" s="709"/>
      <c r="KQU79" s="709"/>
      <c r="KQV79" s="709"/>
      <c r="KQW79" s="709"/>
      <c r="KQX79" s="709"/>
      <c r="KQY79" s="709"/>
      <c r="KQZ79" s="709"/>
      <c r="KRA79" s="709"/>
      <c r="KRB79" s="709"/>
      <c r="KRC79" s="709"/>
      <c r="KRD79" s="709"/>
      <c r="KRE79" s="709"/>
      <c r="KRF79" s="709"/>
      <c r="KRG79" s="709"/>
      <c r="KRH79" s="709"/>
      <c r="KRI79" s="709"/>
      <c r="KRJ79" s="709"/>
      <c r="KRK79" s="709"/>
      <c r="KRL79" s="709"/>
      <c r="KRM79" s="709"/>
      <c r="KRN79" s="709"/>
      <c r="KRO79" s="709"/>
      <c r="KRP79" s="709"/>
      <c r="KRQ79" s="709"/>
      <c r="KRR79" s="709"/>
      <c r="KRS79" s="709"/>
      <c r="KRT79" s="709"/>
      <c r="KRU79" s="709"/>
      <c r="KRV79" s="709"/>
      <c r="KRW79" s="709"/>
      <c r="KRX79" s="709"/>
      <c r="KRY79" s="709"/>
      <c r="KRZ79" s="709"/>
      <c r="KSA79" s="709"/>
      <c r="KSB79" s="709"/>
      <c r="KSC79" s="709"/>
      <c r="KSD79" s="709"/>
      <c r="KSE79" s="709"/>
      <c r="KSF79" s="709"/>
      <c r="KSG79" s="709"/>
      <c r="KSH79" s="709"/>
      <c r="KSI79" s="709"/>
      <c r="KSJ79" s="709"/>
      <c r="KSK79" s="709"/>
      <c r="KSL79" s="709"/>
      <c r="KSM79" s="709"/>
      <c r="KSN79" s="709"/>
      <c r="KSO79" s="709"/>
      <c r="KSP79" s="709"/>
      <c r="KSQ79" s="709"/>
      <c r="KSR79" s="709"/>
      <c r="KSS79" s="709"/>
      <c r="KST79" s="709"/>
      <c r="KSU79" s="709"/>
      <c r="KSV79" s="709"/>
      <c r="KSW79" s="709"/>
      <c r="KSX79" s="709"/>
      <c r="KSY79" s="709"/>
      <c r="KSZ79" s="709"/>
      <c r="KTA79" s="709"/>
      <c r="KTB79" s="709"/>
      <c r="KTC79" s="709"/>
      <c r="KTD79" s="709"/>
      <c r="KTE79" s="709"/>
      <c r="KTF79" s="709"/>
      <c r="KTG79" s="709"/>
      <c r="KTH79" s="709"/>
      <c r="KTI79" s="709"/>
      <c r="KTJ79" s="709"/>
      <c r="KTK79" s="709"/>
      <c r="KTL79" s="709"/>
      <c r="KTM79" s="709"/>
      <c r="KTN79" s="709"/>
      <c r="KTO79" s="709"/>
      <c r="KTP79" s="709"/>
      <c r="KTQ79" s="709"/>
      <c r="KTR79" s="709"/>
      <c r="KTS79" s="709"/>
      <c r="KTT79" s="709"/>
      <c r="KTU79" s="709"/>
      <c r="KTV79" s="709"/>
      <c r="KTW79" s="709"/>
      <c r="KTX79" s="709"/>
      <c r="KTY79" s="709"/>
      <c r="KTZ79" s="709"/>
      <c r="KUA79" s="709"/>
      <c r="KUB79" s="709"/>
      <c r="KUC79" s="709"/>
      <c r="KUD79" s="709"/>
      <c r="KUE79" s="709"/>
      <c r="KUF79" s="709"/>
      <c r="KUG79" s="709"/>
      <c r="KUH79" s="709"/>
      <c r="KUI79" s="709"/>
      <c r="KUJ79" s="709"/>
      <c r="KUK79" s="709"/>
      <c r="KUL79" s="709"/>
      <c r="KUM79" s="709"/>
      <c r="KUN79" s="709"/>
      <c r="KUO79" s="709"/>
      <c r="KUP79" s="709"/>
      <c r="KUQ79" s="709"/>
      <c r="KUR79" s="709"/>
      <c r="KUS79" s="709"/>
      <c r="KUT79" s="709"/>
      <c r="KUU79" s="709"/>
      <c r="KUV79" s="709"/>
      <c r="KUW79" s="709"/>
      <c r="KUX79" s="709"/>
      <c r="KUY79" s="709"/>
      <c r="KUZ79" s="709"/>
      <c r="KVA79" s="709"/>
      <c r="KVB79" s="709"/>
      <c r="KVC79" s="709"/>
      <c r="KVD79" s="709"/>
      <c r="KVE79" s="709"/>
      <c r="KVF79" s="709"/>
      <c r="KVG79" s="709"/>
      <c r="KVH79" s="709"/>
      <c r="KVI79" s="709"/>
      <c r="KVJ79" s="709"/>
      <c r="KVK79" s="709"/>
      <c r="KVL79" s="709"/>
      <c r="KVM79" s="709"/>
      <c r="KVN79" s="709"/>
      <c r="KVO79" s="709"/>
      <c r="KVP79" s="709"/>
      <c r="KVQ79" s="709"/>
      <c r="KVR79" s="709"/>
      <c r="KVS79" s="709"/>
      <c r="KVT79" s="709"/>
      <c r="KVU79" s="709"/>
      <c r="KVV79" s="709"/>
      <c r="KVW79" s="709"/>
      <c r="KVX79" s="709"/>
      <c r="KVY79" s="709"/>
      <c r="KVZ79" s="709"/>
      <c r="KWA79" s="709"/>
      <c r="KWB79" s="709"/>
      <c r="KWC79" s="709"/>
      <c r="KWD79" s="709"/>
      <c r="KWE79" s="709"/>
      <c r="KWF79" s="709"/>
      <c r="KWG79" s="709"/>
      <c r="KWH79" s="709"/>
      <c r="KWI79" s="709"/>
      <c r="KWJ79" s="709"/>
      <c r="KWK79" s="709"/>
      <c r="KWL79" s="709"/>
      <c r="KWM79" s="709"/>
      <c r="KWN79" s="709"/>
      <c r="KWO79" s="709"/>
      <c r="KWP79" s="709"/>
      <c r="KWQ79" s="709"/>
      <c r="KWR79" s="709"/>
      <c r="KWS79" s="709"/>
      <c r="KWT79" s="709"/>
      <c r="KWU79" s="709"/>
      <c r="KWV79" s="709"/>
      <c r="KWW79" s="709"/>
      <c r="KWX79" s="709"/>
      <c r="KWY79" s="709"/>
      <c r="KWZ79" s="709"/>
      <c r="KXA79" s="709"/>
      <c r="KXB79" s="709"/>
      <c r="KXC79" s="709"/>
      <c r="KXD79" s="709"/>
      <c r="KXE79" s="709"/>
      <c r="KXF79" s="709"/>
      <c r="KXG79" s="709"/>
      <c r="KXH79" s="709"/>
      <c r="KXI79" s="709"/>
      <c r="KXJ79" s="709"/>
      <c r="KXK79" s="709"/>
      <c r="KXL79" s="709"/>
      <c r="KXM79" s="709"/>
      <c r="KXN79" s="709"/>
      <c r="KXO79" s="709"/>
      <c r="KXP79" s="709"/>
      <c r="KXQ79" s="709"/>
      <c r="KXR79" s="709"/>
      <c r="KXS79" s="709"/>
      <c r="KXT79" s="709"/>
      <c r="KXU79" s="709"/>
      <c r="KXV79" s="709"/>
      <c r="KXW79" s="709"/>
      <c r="KXX79" s="709"/>
      <c r="KXY79" s="709"/>
      <c r="KXZ79" s="709"/>
      <c r="KYA79" s="709"/>
      <c r="KYB79" s="709"/>
      <c r="KYC79" s="709"/>
      <c r="KYD79" s="709"/>
      <c r="KYE79" s="709"/>
      <c r="KYF79" s="709"/>
      <c r="KYG79" s="709"/>
      <c r="KYH79" s="709"/>
      <c r="KYI79" s="709"/>
      <c r="KYJ79" s="709"/>
      <c r="KYK79" s="709"/>
      <c r="KYL79" s="709"/>
      <c r="KYM79" s="709"/>
      <c r="KYN79" s="709"/>
      <c r="KYO79" s="709"/>
      <c r="KYP79" s="709"/>
      <c r="KYQ79" s="709"/>
      <c r="KYR79" s="709"/>
      <c r="KYS79" s="709"/>
      <c r="KYT79" s="709"/>
      <c r="KYU79" s="709"/>
      <c r="KYV79" s="709"/>
      <c r="KYW79" s="709"/>
      <c r="KYX79" s="709"/>
      <c r="KYY79" s="709"/>
      <c r="KYZ79" s="709"/>
      <c r="KZA79" s="709"/>
      <c r="KZB79" s="709"/>
      <c r="KZC79" s="709"/>
      <c r="KZD79" s="709"/>
      <c r="KZE79" s="709"/>
      <c r="KZF79" s="709"/>
      <c r="KZG79" s="709"/>
      <c r="KZH79" s="709"/>
      <c r="KZI79" s="709"/>
      <c r="KZJ79" s="709"/>
      <c r="KZK79" s="709"/>
      <c r="KZL79" s="709"/>
      <c r="KZM79" s="709"/>
      <c r="KZN79" s="709"/>
      <c r="KZO79" s="709"/>
      <c r="KZP79" s="709"/>
      <c r="KZQ79" s="709"/>
      <c r="KZR79" s="709"/>
      <c r="KZS79" s="709"/>
      <c r="KZT79" s="709"/>
      <c r="KZU79" s="709"/>
      <c r="KZV79" s="709"/>
      <c r="KZW79" s="709"/>
      <c r="KZX79" s="709"/>
      <c r="KZY79" s="709"/>
      <c r="KZZ79" s="709"/>
      <c r="LAA79" s="709"/>
      <c r="LAB79" s="709"/>
      <c r="LAC79" s="709"/>
      <c r="LAD79" s="709"/>
      <c r="LAE79" s="709"/>
      <c r="LAF79" s="709"/>
      <c r="LAG79" s="709"/>
      <c r="LAH79" s="709"/>
      <c r="LAI79" s="709"/>
      <c r="LAJ79" s="709"/>
      <c r="LAK79" s="709"/>
      <c r="LAL79" s="709"/>
      <c r="LAM79" s="709"/>
      <c r="LAN79" s="709"/>
      <c r="LAO79" s="709"/>
      <c r="LAP79" s="709"/>
      <c r="LAQ79" s="709"/>
      <c r="LAR79" s="709"/>
      <c r="LAS79" s="709"/>
      <c r="LAT79" s="709"/>
      <c r="LAU79" s="709"/>
      <c r="LAV79" s="709"/>
      <c r="LAW79" s="709"/>
      <c r="LAX79" s="709"/>
      <c r="LAY79" s="709"/>
      <c r="LAZ79" s="709"/>
      <c r="LBA79" s="709"/>
      <c r="LBB79" s="709"/>
      <c r="LBC79" s="709"/>
      <c r="LBD79" s="709"/>
      <c r="LBE79" s="709"/>
      <c r="LBF79" s="709"/>
      <c r="LBG79" s="709"/>
      <c r="LBH79" s="709"/>
      <c r="LBI79" s="709"/>
      <c r="LBJ79" s="709"/>
      <c r="LBK79" s="709"/>
      <c r="LBL79" s="709"/>
      <c r="LBM79" s="709"/>
      <c r="LBN79" s="709"/>
      <c r="LBO79" s="709"/>
      <c r="LBP79" s="709"/>
      <c r="LBQ79" s="709"/>
      <c r="LBR79" s="709"/>
      <c r="LBS79" s="709"/>
      <c r="LBT79" s="709"/>
      <c r="LBU79" s="709"/>
      <c r="LBV79" s="709"/>
      <c r="LBW79" s="709"/>
      <c r="LBX79" s="709"/>
      <c r="LBY79" s="709"/>
      <c r="LBZ79" s="709"/>
      <c r="LCA79" s="709"/>
      <c r="LCB79" s="709"/>
      <c r="LCC79" s="709"/>
      <c r="LCD79" s="709"/>
      <c r="LCE79" s="709"/>
      <c r="LCF79" s="709"/>
      <c r="LCG79" s="709"/>
      <c r="LCH79" s="709"/>
      <c r="LCI79" s="709"/>
      <c r="LCJ79" s="709"/>
      <c r="LCK79" s="709"/>
      <c r="LCL79" s="709"/>
      <c r="LCM79" s="709"/>
      <c r="LCN79" s="709"/>
      <c r="LCO79" s="709"/>
      <c r="LCP79" s="709"/>
      <c r="LCQ79" s="709"/>
      <c r="LCR79" s="709"/>
      <c r="LCS79" s="709"/>
      <c r="LCT79" s="709"/>
      <c r="LCU79" s="709"/>
      <c r="LCV79" s="709"/>
      <c r="LCW79" s="709"/>
      <c r="LCX79" s="709"/>
      <c r="LCY79" s="709"/>
      <c r="LCZ79" s="709"/>
      <c r="LDA79" s="709"/>
      <c r="LDB79" s="709"/>
      <c r="LDC79" s="709"/>
      <c r="LDD79" s="709"/>
      <c r="LDE79" s="709"/>
      <c r="LDF79" s="709"/>
      <c r="LDG79" s="709"/>
      <c r="LDH79" s="709"/>
      <c r="LDI79" s="709"/>
      <c r="LDJ79" s="709"/>
      <c r="LDK79" s="709"/>
      <c r="LDL79" s="709"/>
      <c r="LDM79" s="709"/>
      <c r="LDN79" s="709"/>
      <c r="LDO79" s="709"/>
      <c r="LDP79" s="709"/>
      <c r="LDQ79" s="709"/>
      <c r="LDR79" s="709"/>
      <c r="LDS79" s="709"/>
      <c r="LDT79" s="709"/>
      <c r="LDU79" s="709"/>
      <c r="LDV79" s="709"/>
      <c r="LDW79" s="709"/>
      <c r="LDX79" s="709"/>
      <c r="LDY79" s="709"/>
      <c r="LDZ79" s="709"/>
      <c r="LEA79" s="709"/>
      <c r="LEB79" s="709"/>
      <c r="LEC79" s="709"/>
      <c r="LED79" s="709"/>
      <c r="LEE79" s="709"/>
      <c r="LEF79" s="709"/>
      <c r="LEG79" s="709"/>
      <c r="LEH79" s="709"/>
      <c r="LEI79" s="709"/>
      <c r="LEJ79" s="709"/>
      <c r="LEK79" s="709"/>
      <c r="LEL79" s="709"/>
      <c r="LEM79" s="709"/>
      <c r="LEN79" s="709"/>
      <c r="LEO79" s="709"/>
      <c r="LEP79" s="709"/>
      <c r="LEQ79" s="709"/>
      <c r="LER79" s="709"/>
      <c r="LES79" s="709"/>
      <c r="LET79" s="709"/>
      <c r="LEU79" s="709"/>
      <c r="LEV79" s="709"/>
      <c r="LEW79" s="709"/>
      <c r="LEX79" s="709"/>
      <c r="LEY79" s="709"/>
      <c r="LEZ79" s="709"/>
      <c r="LFA79" s="709"/>
      <c r="LFB79" s="709"/>
      <c r="LFC79" s="709"/>
      <c r="LFD79" s="709"/>
      <c r="LFE79" s="709"/>
      <c r="LFF79" s="709"/>
      <c r="LFG79" s="709"/>
      <c r="LFH79" s="709"/>
      <c r="LFI79" s="709"/>
      <c r="LFJ79" s="709"/>
      <c r="LFK79" s="709"/>
      <c r="LFL79" s="709"/>
      <c r="LFM79" s="709"/>
      <c r="LFN79" s="709"/>
      <c r="LFO79" s="709"/>
      <c r="LFP79" s="709"/>
      <c r="LFQ79" s="709"/>
      <c r="LFR79" s="709"/>
      <c r="LFS79" s="709"/>
      <c r="LFT79" s="709"/>
      <c r="LFU79" s="709"/>
      <c r="LFV79" s="709"/>
      <c r="LFW79" s="709"/>
      <c r="LFX79" s="709"/>
      <c r="LFY79" s="709"/>
      <c r="LFZ79" s="709"/>
      <c r="LGA79" s="709"/>
      <c r="LGB79" s="709"/>
      <c r="LGC79" s="709"/>
      <c r="LGD79" s="709"/>
      <c r="LGE79" s="709"/>
      <c r="LGF79" s="709"/>
      <c r="LGG79" s="709"/>
      <c r="LGH79" s="709"/>
      <c r="LGI79" s="709"/>
      <c r="LGJ79" s="709"/>
      <c r="LGK79" s="709"/>
      <c r="LGL79" s="709"/>
      <c r="LGM79" s="709"/>
      <c r="LGN79" s="709"/>
      <c r="LGO79" s="709"/>
      <c r="LGP79" s="709"/>
      <c r="LGQ79" s="709"/>
      <c r="LGR79" s="709"/>
      <c r="LGS79" s="709"/>
      <c r="LGT79" s="709"/>
      <c r="LGU79" s="709"/>
      <c r="LGV79" s="709"/>
      <c r="LGW79" s="709"/>
      <c r="LGX79" s="709"/>
      <c r="LGY79" s="709"/>
      <c r="LGZ79" s="709"/>
      <c r="LHA79" s="709"/>
      <c r="LHB79" s="709"/>
      <c r="LHC79" s="709"/>
      <c r="LHD79" s="709"/>
      <c r="LHE79" s="709"/>
      <c r="LHF79" s="709"/>
      <c r="LHG79" s="709"/>
      <c r="LHH79" s="709"/>
      <c r="LHI79" s="709"/>
      <c r="LHJ79" s="709"/>
      <c r="LHK79" s="709"/>
      <c r="LHL79" s="709"/>
      <c r="LHM79" s="709"/>
      <c r="LHN79" s="709"/>
      <c r="LHO79" s="709"/>
      <c r="LHP79" s="709"/>
      <c r="LHQ79" s="709"/>
      <c r="LHR79" s="709"/>
      <c r="LHS79" s="709"/>
      <c r="LHT79" s="709"/>
      <c r="LHU79" s="709"/>
      <c r="LHV79" s="709"/>
      <c r="LHW79" s="709"/>
      <c r="LHX79" s="709"/>
      <c r="LHY79" s="709"/>
      <c r="LHZ79" s="709"/>
      <c r="LIA79" s="709"/>
      <c r="LIB79" s="709"/>
      <c r="LIC79" s="709"/>
      <c r="LID79" s="709"/>
      <c r="LIE79" s="709"/>
      <c r="LIF79" s="709"/>
      <c r="LIG79" s="709"/>
      <c r="LIH79" s="709"/>
      <c r="LII79" s="709"/>
      <c r="LIJ79" s="709"/>
      <c r="LIK79" s="709"/>
      <c r="LIL79" s="709"/>
      <c r="LIM79" s="709"/>
      <c r="LIN79" s="709"/>
      <c r="LIO79" s="709"/>
      <c r="LIP79" s="709"/>
      <c r="LIQ79" s="709"/>
      <c r="LIR79" s="709"/>
      <c r="LIS79" s="709"/>
      <c r="LIT79" s="709"/>
      <c r="LIU79" s="709"/>
      <c r="LIV79" s="709"/>
      <c r="LIW79" s="709"/>
      <c r="LIX79" s="709"/>
      <c r="LIY79" s="709"/>
      <c r="LIZ79" s="709"/>
      <c r="LJA79" s="709"/>
      <c r="LJB79" s="709"/>
      <c r="LJC79" s="709"/>
      <c r="LJD79" s="709"/>
      <c r="LJE79" s="709"/>
      <c r="LJF79" s="709"/>
      <c r="LJG79" s="709"/>
      <c r="LJH79" s="709"/>
      <c r="LJI79" s="709"/>
      <c r="LJJ79" s="709"/>
      <c r="LJK79" s="709"/>
      <c r="LJL79" s="709"/>
      <c r="LJM79" s="709"/>
      <c r="LJN79" s="709"/>
      <c r="LJO79" s="709"/>
      <c r="LJP79" s="709"/>
      <c r="LJQ79" s="709"/>
      <c r="LJR79" s="709"/>
      <c r="LJS79" s="709"/>
      <c r="LJT79" s="709"/>
      <c r="LJU79" s="709"/>
      <c r="LJV79" s="709"/>
      <c r="LJW79" s="709"/>
      <c r="LJX79" s="709"/>
      <c r="LJY79" s="709"/>
      <c r="LJZ79" s="709"/>
      <c r="LKA79" s="709"/>
      <c r="LKB79" s="709"/>
      <c r="LKC79" s="709"/>
      <c r="LKD79" s="709"/>
      <c r="LKE79" s="709"/>
      <c r="LKF79" s="709"/>
      <c r="LKG79" s="709"/>
      <c r="LKH79" s="709"/>
      <c r="LKI79" s="709"/>
      <c r="LKJ79" s="709"/>
      <c r="LKK79" s="709"/>
      <c r="LKL79" s="709"/>
      <c r="LKM79" s="709"/>
      <c r="LKN79" s="709"/>
      <c r="LKO79" s="709"/>
      <c r="LKP79" s="709"/>
      <c r="LKQ79" s="709"/>
      <c r="LKR79" s="709"/>
      <c r="LKS79" s="709"/>
      <c r="LKT79" s="709"/>
      <c r="LKU79" s="709"/>
      <c r="LKV79" s="709"/>
      <c r="LKW79" s="709"/>
      <c r="LKX79" s="709"/>
      <c r="LKY79" s="709"/>
      <c r="LKZ79" s="709"/>
      <c r="LLA79" s="709"/>
      <c r="LLB79" s="709"/>
      <c r="LLC79" s="709"/>
      <c r="LLD79" s="709"/>
      <c r="LLE79" s="709"/>
      <c r="LLF79" s="709"/>
      <c r="LLG79" s="709"/>
      <c r="LLH79" s="709"/>
      <c r="LLI79" s="709"/>
      <c r="LLJ79" s="709"/>
      <c r="LLK79" s="709"/>
      <c r="LLL79" s="709"/>
      <c r="LLM79" s="709"/>
      <c r="LLN79" s="709"/>
      <c r="LLO79" s="709"/>
      <c r="LLP79" s="709"/>
      <c r="LLQ79" s="709"/>
      <c r="LLR79" s="709"/>
      <c r="LLS79" s="709"/>
      <c r="LLT79" s="709"/>
      <c r="LLU79" s="709"/>
      <c r="LLV79" s="709"/>
      <c r="LLW79" s="709"/>
      <c r="LLX79" s="709"/>
      <c r="LLY79" s="709"/>
      <c r="LLZ79" s="709"/>
      <c r="LMA79" s="709"/>
      <c r="LMB79" s="709"/>
      <c r="LMC79" s="709"/>
      <c r="LMD79" s="709"/>
      <c r="LME79" s="709"/>
      <c r="LMF79" s="709"/>
      <c r="LMG79" s="709"/>
      <c r="LMH79" s="709"/>
      <c r="LMI79" s="709"/>
      <c r="LMJ79" s="709"/>
      <c r="LMK79" s="709"/>
      <c r="LML79" s="709"/>
      <c r="LMM79" s="709"/>
      <c r="LMN79" s="709"/>
      <c r="LMO79" s="709"/>
      <c r="LMP79" s="709"/>
      <c r="LMQ79" s="709"/>
      <c r="LMR79" s="709"/>
      <c r="LMS79" s="709"/>
      <c r="LMT79" s="709"/>
      <c r="LMU79" s="709"/>
      <c r="LMV79" s="709"/>
      <c r="LMW79" s="709"/>
      <c r="LMX79" s="709"/>
      <c r="LMY79" s="709"/>
      <c r="LMZ79" s="709"/>
      <c r="LNA79" s="709"/>
      <c r="LNB79" s="709"/>
      <c r="LNC79" s="709"/>
      <c r="LND79" s="709"/>
      <c r="LNE79" s="709"/>
      <c r="LNF79" s="709"/>
      <c r="LNG79" s="709"/>
      <c r="LNH79" s="709"/>
      <c r="LNI79" s="709"/>
      <c r="LNJ79" s="709"/>
      <c r="LNK79" s="709"/>
      <c r="LNL79" s="709"/>
      <c r="LNM79" s="709"/>
      <c r="LNN79" s="709"/>
      <c r="LNO79" s="709"/>
      <c r="LNP79" s="709"/>
      <c r="LNQ79" s="709"/>
      <c r="LNR79" s="709"/>
      <c r="LNS79" s="709"/>
      <c r="LNT79" s="709"/>
      <c r="LNU79" s="709"/>
      <c r="LNV79" s="709"/>
      <c r="LNW79" s="709"/>
      <c r="LNX79" s="709"/>
      <c r="LNY79" s="709"/>
      <c r="LNZ79" s="709"/>
      <c r="LOA79" s="709"/>
      <c r="LOB79" s="709"/>
      <c r="LOC79" s="709"/>
      <c r="LOD79" s="709"/>
      <c r="LOE79" s="709"/>
      <c r="LOF79" s="709"/>
      <c r="LOG79" s="709"/>
      <c r="LOH79" s="709"/>
      <c r="LOI79" s="709"/>
      <c r="LOJ79" s="709"/>
      <c r="LOK79" s="709"/>
      <c r="LOL79" s="709"/>
      <c r="LOM79" s="709"/>
      <c r="LON79" s="709"/>
      <c r="LOO79" s="709"/>
      <c r="LOP79" s="709"/>
      <c r="LOQ79" s="709"/>
      <c r="LOR79" s="709"/>
      <c r="LOS79" s="709"/>
      <c r="LOT79" s="709"/>
      <c r="LOU79" s="709"/>
      <c r="LOV79" s="709"/>
      <c r="LOW79" s="709"/>
      <c r="LOX79" s="709"/>
      <c r="LOY79" s="709"/>
      <c r="LOZ79" s="709"/>
      <c r="LPA79" s="709"/>
      <c r="LPB79" s="709"/>
      <c r="LPC79" s="709"/>
      <c r="LPD79" s="709"/>
      <c r="LPE79" s="709"/>
      <c r="LPF79" s="709"/>
      <c r="LPG79" s="709"/>
      <c r="LPH79" s="709"/>
      <c r="LPI79" s="709"/>
      <c r="LPJ79" s="709"/>
      <c r="LPK79" s="709"/>
      <c r="LPL79" s="709"/>
      <c r="LPM79" s="709"/>
      <c r="LPN79" s="709"/>
      <c r="LPO79" s="709"/>
      <c r="LPP79" s="709"/>
      <c r="LPQ79" s="709"/>
      <c r="LPR79" s="709"/>
      <c r="LPS79" s="709"/>
      <c r="LPT79" s="709"/>
      <c r="LPU79" s="709"/>
      <c r="LPV79" s="709"/>
      <c r="LPW79" s="709"/>
      <c r="LPX79" s="709"/>
      <c r="LPY79" s="709"/>
      <c r="LPZ79" s="709"/>
      <c r="LQA79" s="709"/>
      <c r="LQB79" s="709"/>
      <c r="LQC79" s="709"/>
      <c r="LQD79" s="709"/>
      <c r="LQE79" s="709"/>
      <c r="LQF79" s="709"/>
      <c r="LQG79" s="709"/>
      <c r="LQH79" s="709"/>
      <c r="LQI79" s="709"/>
      <c r="LQJ79" s="709"/>
      <c r="LQK79" s="709"/>
      <c r="LQL79" s="709"/>
      <c r="LQM79" s="709"/>
      <c r="LQN79" s="709"/>
      <c r="LQO79" s="709"/>
      <c r="LQP79" s="709"/>
      <c r="LQQ79" s="709"/>
      <c r="LQR79" s="709"/>
      <c r="LQS79" s="709"/>
      <c r="LQT79" s="709"/>
      <c r="LQU79" s="709"/>
      <c r="LQV79" s="709"/>
      <c r="LQW79" s="709"/>
      <c r="LQX79" s="709"/>
      <c r="LQY79" s="709"/>
      <c r="LQZ79" s="709"/>
      <c r="LRA79" s="709"/>
      <c r="LRB79" s="709"/>
      <c r="LRC79" s="709"/>
      <c r="LRD79" s="709"/>
      <c r="LRE79" s="709"/>
      <c r="LRF79" s="709"/>
      <c r="LRG79" s="709"/>
      <c r="LRH79" s="709"/>
      <c r="LRI79" s="709"/>
      <c r="LRJ79" s="709"/>
      <c r="LRK79" s="709"/>
      <c r="LRL79" s="709"/>
      <c r="LRM79" s="709"/>
      <c r="LRN79" s="709"/>
      <c r="LRO79" s="709"/>
      <c r="LRP79" s="709"/>
      <c r="LRQ79" s="709"/>
      <c r="LRR79" s="709"/>
      <c r="LRS79" s="709"/>
      <c r="LRT79" s="709"/>
      <c r="LRU79" s="709"/>
      <c r="LRV79" s="709"/>
      <c r="LRW79" s="709"/>
      <c r="LRX79" s="709"/>
      <c r="LRY79" s="709"/>
      <c r="LRZ79" s="709"/>
      <c r="LSA79" s="709"/>
      <c r="LSB79" s="709"/>
      <c r="LSC79" s="709"/>
      <c r="LSD79" s="709"/>
      <c r="LSE79" s="709"/>
      <c r="LSF79" s="709"/>
      <c r="LSG79" s="709"/>
      <c r="LSH79" s="709"/>
      <c r="LSI79" s="709"/>
      <c r="LSJ79" s="709"/>
      <c r="LSK79" s="709"/>
      <c r="LSL79" s="709"/>
      <c r="LSM79" s="709"/>
      <c r="LSN79" s="709"/>
      <c r="LSO79" s="709"/>
      <c r="LSP79" s="709"/>
      <c r="LSQ79" s="709"/>
      <c r="LSR79" s="709"/>
      <c r="LSS79" s="709"/>
      <c r="LST79" s="709"/>
      <c r="LSU79" s="709"/>
      <c r="LSV79" s="709"/>
      <c r="LSW79" s="709"/>
      <c r="LSX79" s="709"/>
      <c r="LSY79" s="709"/>
      <c r="LSZ79" s="709"/>
      <c r="LTA79" s="709"/>
      <c r="LTB79" s="709"/>
      <c r="LTC79" s="709"/>
      <c r="LTD79" s="709"/>
      <c r="LTE79" s="709"/>
      <c r="LTF79" s="709"/>
      <c r="LTG79" s="709"/>
      <c r="LTH79" s="709"/>
      <c r="LTI79" s="709"/>
      <c r="LTJ79" s="709"/>
      <c r="LTK79" s="709"/>
      <c r="LTL79" s="709"/>
      <c r="LTM79" s="709"/>
      <c r="LTN79" s="709"/>
      <c r="LTO79" s="709"/>
      <c r="LTP79" s="709"/>
      <c r="LTQ79" s="709"/>
      <c r="LTR79" s="709"/>
      <c r="LTS79" s="709"/>
      <c r="LTT79" s="709"/>
      <c r="LTU79" s="709"/>
      <c r="LTV79" s="709"/>
      <c r="LTW79" s="709"/>
      <c r="LTX79" s="709"/>
      <c r="LTY79" s="709"/>
      <c r="LTZ79" s="709"/>
      <c r="LUA79" s="709"/>
      <c r="LUB79" s="709"/>
      <c r="LUC79" s="709"/>
      <c r="LUD79" s="709"/>
      <c r="LUE79" s="709"/>
      <c r="LUF79" s="709"/>
      <c r="LUG79" s="709"/>
      <c r="LUH79" s="709"/>
      <c r="LUI79" s="709"/>
      <c r="LUJ79" s="709"/>
      <c r="LUK79" s="709"/>
      <c r="LUL79" s="709"/>
      <c r="LUM79" s="709"/>
      <c r="LUN79" s="709"/>
      <c r="LUO79" s="709"/>
      <c r="LUP79" s="709"/>
      <c r="LUQ79" s="709"/>
      <c r="LUR79" s="709"/>
      <c r="LUS79" s="709"/>
      <c r="LUT79" s="709"/>
      <c r="LUU79" s="709"/>
      <c r="LUV79" s="709"/>
      <c r="LUW79" s="709"/>
      <c r="LUX79" s="709"/>
      <c r="LUY79" s="709"/>
      <c r="LUZ79" s="709"/>
      <c r="LVA79" s="709"/>
      <c r="LVB79" s="709"/>
      <c r="LVC79" s="709"/>
      <c r="LVD79" s="709"/>
      <c r="LVE79" s="709"/>
      <c r="LVF79" s="709"/>
      <c r="LVG79" s="709"/>
      <c r="LVH79" s="709"/>
      <c r="LVI79" s="709"/>
      <c r="LVJ79" s="709"/>
      <c r="LVK79" s="709"/>
      <c r="LVL79" s="709"/>
      <c r="LVM79" s="709"/>
      <c r="LVN79" s="709"/>
      <c r="LVO79" s="709"/>
      <c r="LVP79" s="709"/>
      <c r="LVQ79" s="709"/>
      <c r="LVR79" s="709"/>
      <c r="LVS79" s="709"/>
      <c r="LVT79" s="709"/>
      <c r="LVU79" s="709"/>
      <c r="LVV79" s="709"/>
      <c r="LVW79" s="709"/>
      <c r="LVX79" s="709"/>
      <c r="LVY79" s="709"/>
      <c r="LVZ79" s="709"/>
      <c r="LWA79" s="709"/>
      <c r="LWB79" s="709"/>
      <c r="LWC79" s="709"/>
      <c r="LWD79" s="709"/>
      <c r="LWE79" s="709"/>
      <c r="LWF79" s="709"/>
      <c r="LWG79" s="709"/>
      <c r="LWH79" s="709"/>
      <c r="LWI79" s="709"/>
      <c r="LWJ79" s="709"/>
      <c r="LWK79" s="709"/>
      <c r="LWL79" s="709"/>
      <c r="LWM79" s="709"/>
      <c r="LWN79" s="709"/>
      <c r="LWO79" s="709"/>
      <c r="LWP79" s="709"/>
      <c r="LWQ79" s="709"/>
      <c r="LWR79" s="709"/>
      <c r="LWS79" s="709"/>
      <c r="LWT79" s="709"/>
      <c r="LWU79" s="709"/>
      <c r="LWV79" s="709"/>
      <c r="LWW79" s="709"/>
      <c r="LWX79" s="709"/>
      <c r="LWY79" s="709"/>
      <c r="LWZ79" s="709"/>
      <c r="LXA79" s="709"/>
      <c r="LXB79" s="709"/>
      <c r="LXC79" s="709"/>
      <c r="LXD79" s="709"/>
      <c r="LXE79" s="709"/>
      <c r="LXF79" s="709"/>
      <c r="LXG79" s="709"/>
      <c r="LXH79" s="709"/>
      <c r="LXI79" s="709"/>
      <c r="LXJ79" s="709"/>
      <c r="LXK79" s="709"/>
      <c r="LXL79" s="709"/>
      <c r="LXM79" s="709"/>
      <c r="LXN79" s="709"/>
      <c r="LXO79" s="709"/>
      <c r="LXP79" s="709"/>
      <c r="LXQ79" s="709"/>
      <c r="LXR79" s="709"/>
      <c r="LXS79" s="709"/>
      <c r="LXT79" s="709"/>
      <c r="LXU79" s="709"/>
      <c r="LXV79" s="709"/>
      <c r="LXW79" s="709"/>
      <c r="LXX79" s="709"/>
      <c r="LXY79" s="709"/>
      <c r="LXZ79" s="709"/>
      <c r="LYA79" s="709"/>
      <c r="LYB79" s="709"/>
      <c r="LYC79" s="709"/>
      <c r="LYD79" s="709"/>
      <c r="LYE79" s="709"/>
      <c r="LYF79" s="709"/>
      <c r="LYG79" s="709"/>
      <c r="LYH79" s="709"/>
      <c r="LYI79" s="709"/>
      <c r="LYJ79" s="709"/>
      <c r="LYK79" s="709"/>
      <c r="LYL79" s="709"/>
      <c r="LYM79" s="709"/>
      <c r="LYN79" s="709"/>
      <c r="LYO79" s="709"/>
      <c r="LYP79" s="709"/>
      <c r="LYQ79" s="709"/>
      <c r="LYR79" s="709"/>
      <c r="LYS79" s="709"/>
      <c r="LYT79" s="709"/>
      <c r="LYU79" s="709"/>
      <c r="LYV79" s="709"/>
      <c r="LYW79" s="709"/>
      <c r="LYX79" s="709"/>
      <c r="LYY79" s="709"/>
      <c r="LYZ79" s="709"/>
      <c r="LZA79" s="709"/>
      <c r="LZB79" s="709"/>
      <c r="LZC79" s="709"/>
      <c r="LZD79" s="709"/>
      <c r="LZE79" s="709"/>
      <c r="LZF79" s="709"/>
      <c r="LZG79" s="709"/>
      <c r="LZH79" s="709"/>
      <c r="LZI79" s="709"/>
      <c r="LZJ79" s="709"/>
      <c r="LZK79" s="709"/>
      <c r="LZL79" s="709"/>
      <c r="LZM79" s="709"/>
      <c r="LZN79" s="709"/>
      <c r="LZO79" s="709"/>
      <c r="LZP79" s="709"/>
      <c r="LZQ79" s="709"/>
      <c r="LZR79" s="709"/>
      <c r="LZS79" s="709"/>
      <c r="LZT79" s="709"/>
      <c r="LZU79" s="709"/>
      <c r="LZV79" s="709"/>
      <c r="LZW79" s="709"/>
      <c r="LZX79" s="709"/>
      <c r="LZY79" s="709"/>
      <c r="LZZ79" s="709"/>
      <c r="MAA79" s="709"/>
      <c r="MAB79" s="709"/>
      <c r="MAC79" s="709"/>
      <c r="MAD79" s="709"/>
      <c r="MAE79" s="709"/>
      <c r="MAF79" s="709"/>
      <c r="MAG79" s="709"/>
      <c r="MAH79" s="709"/>
      <c r="MAI79" s="709"/>
      <c r="MAJ79" s="709"/>
      <c r="MAK79" s="709"/>
      <c r="MAL79" s="709"/>
      <c r="MAM79" s="709"/>
      <c r="MAN79" s="709"/>
      <c r="MAO79" s="709"/>
      <c r="MAP79" s="709"/>
      <c r="MAQ79" s="709"/>
      <c r="MAR79" s="709"/>
      <c r="MAS79" s="709"/>
      <c r="MAT79" s="709"/>
      <c r="MAU79" s="709"/>
      <c r="MAV79" s="709"/>
      <c r="MAW79" s="709"/>
      <c r="MAX79" s="709"/>
      <c r="MAY79" s="709"/>
      <c r="MAZ79" s="709"/>
      <c r="MBA79" s="709"/>
      <c r="MBB79" s="709"/>
      <c r="MBC79" s="709"/>
      <c r="MBD79" s="709"/>
      <c r="MBE79" s="709"/>
      <c r="MBF79" s="709"/>
      <c r="MBG79" s="709"/>
      <c r="MBH79" s="709"/>
      <c r="MBI79" s="709"/>
      <c r="MBJ79" s="709"/>
      <c r="MBK79" s="709"/>
      <c r="MBL79" s="709"/>
      <c r="MBM79" s="709"/>
      <c r="MBN79" s="709"/>
      <c r="MBO79" s="709"/>
      <c r="MBP79" s="709"/>
      <c r="MBQ79" s="709"/>
      <c r="MBR79" s="709"/>
      <c r="MBS79" s="709"/>
      <c r="MBT79" s="709"/>
      <c r="MBU79" s="709"/>
      <c r="MBV79" s="709"/>
      <c r="MBW79" s="709"/>
      <c r="MBX79" s="709"/>
      <c r="MBY79" s="709"/>
      <c r="MBZ79" s="709"/>
      <c r="MCA79" s="709"/>
      <c r="MCB79" s="709"/>
      <c r="MCC79" s="709"/>
      <c r="MCD79" s="709"/>
      <c r="MCE79" s="709"/>
      <c r="MCF79" s="709"/>
      <c r="MCG79" s="709"/>
      <c r="MCH79" s="709"/>
      <c r="MCI79" s="709"/>
      <c r="MCJ79" s="709"/>
      <c r="MCK79" s="709"/>
      <c r="MCL79" s="709"/>
      <c r="MCM79" s="709"/>
      <c r="MCN79" s="709"/>
      <c r="MCO79" s="709"/>
      <c r="MCP79" s="709"/>
      <c r="MCQ79" s="709"/>
      <c r="MCR79" s="709"/>
      <c r="MCS79" s="709"/>
      <c r="MCT79" s="709"/>
      <c r="MCU79" s="709"/>
      <c r="MCV79" s="709"/>
      <c r="MCW79" s="709"/>
      <c r="MCX79" s="709"/>
      <c r="MCY79" s="709"/>
      <c r="MCZ79" s="709"/>
      <c r="MDA79" s="709"/>
      <c r="MDB79" s="709"/>
      <c r="MDC79" s="709"/>
      <c r="MDD79" s="709"/>
      <c r="MDE79" s="709"/>
      <c r="MDF79" s="709"/>
      <c r="MDG79" s="709"/>
      <c r="MDH79" s="709"/>
      <c r="MDI79" s="709"/>
      <c r="MDJ79" s="709"/>
      <c r="MDK79" s="709"/>
      <c r="MDL79" s="709"/>
      <c r="MDM79" s="709"/>
      <c r="MDN79" s="709"/>
      <c r="MDO79" s="709"/>
      <c r="MDP79" s="709"/>
      <c r="MDQ79" s="709"/>
      <c r="MDR79" s="709"/>
      <c r="MDS79" s="709"/>
      <c r="MDT79" s="709"/>
      <c r="MDU79" s="709"/>
      <c r="MDV79" s="709"/>
      <c r="MDW79" s="709"/>
      <c r="MDX79" s="709"/>
      <c r="MDY79" s="709"/>
      <c r="MDZ79" s="709"/>
      <c r="MEA79" s="709"/>
      <c r="MEB79" s="709"/>
      <c r="MEC79" s="709"/>
      <c r="MED79" s="709"/>
      <c r="MEE79" s="709"/>
      <c r="MEF79" s="709"/>
      <c r="MEG79" s="709"/>
      <c r="MEH79" s="709"/>
      <c r="MEI79" s="709"/>
      <c r="MEJ79" s="709"/>
      <c r="MEK79" s="709"/>
      <c r="MEL79" s="709"/>
      <c r="MEM79" s="709"/>
      <c r="MEN79" s="709"/>
      <c r="MEO79" s="709"/>
      <c r="MEP79" s="709"/>
      <c r="MEQ79" s="709"/>
      <c r="MER79" s="709"/>
      <c r="MES79" s="709"/>
      <c r="MET79" s="709"/>
      <c r="MEU79" s="709"/>
      <c r="MEV79" s="709"/>
      <c r="MEW79" s="709"/>
      <c r="MEX79" s="709"/>
      <c r="MEY79" s="709"/>
      <c r="MEZ79" s="709"/>
      <c r="MFA79" s="709"/>
      <c r="MFB79" s="709"/>
      <c r="MFC79" s="709"/>
      <c r="MFD79" s="709"/>
      <c r="MFE79" s="709"/>
      <c r="MFF79" s="709"/>
      <c r="MFG79" s="709"/>
      <c r="MFH79" s="709"/>
      <c r="MFI79" s="709"/>
      <c r="MFJ79" s="709"/>
      <c r="MFK79" s="709"/>
      <c r="MFL79" s="709"/>
      <c r="MFM79" s="709"/>
      <c r="MFN79" s="709"/>
      <c r="MFO79" s="709"/>
      <c r="MFP79" s="709"/>
      <c r="MFQ79" s="709"/>
      <c r="MFR79" s="709"/>
      <c r="MFS79" s="709"/>
      <c r="MFT79" s="709"/>
      <c r="MFU79" s="709"/>
      <c r="MFV79" s="709"/>
      <c r="MFW79" s="709"/>
      <c r="MFX79" s="709"/>
      <c r="MFY79" s="709"/>
      <c r="MFZ79" s="709"/>
      <c r="MGA79" s="709"/>
      <c r="MGB79" s="709"/>
      <c r="MGC79" s="709"/>
      <c r="MGD79" s="709"/>
      <c r="MGE79" s="709"/>
      <c r="MGF79" s="709"/>
      <c r="MGG79" s="709"/>
      <c r="MGH79" s="709"/>
      <c r="MGI79" s="709"/>
      <c r="MGJ79" s="709"/>
      <c r="MGK79" s="709"/>
      <c r="MGL79" s="709"/>
      <c r="MGM79" s="709"/>
      <c r="MGN79" s="709"/>
      <c r="MGO79" s="709"/>
      <c r="MGP79" s="709"/>
      <c r="MGQ79" s="709"/>
      <c r="MGR79" s="709"/>
      <c r="MGS79" s="709"/>
      <c r="MGT79" s="709"/>
      <c r="MGU79" s="709"/>
      <c r="MGV79" s="709"/>
      <c r="MGW79" s="709"/>
      <c r="MGX79" s="709"/>
      <c r="MGY79" s="709"/>
      <c r="MGZ79" s="709"/>
      <c r="MHA79" s="709"/>
      <c r="MHB79" s="709"/>
      <c r="MHC79" s="709"/>
      <c r="MHD79" s="709"/>
      <c r="MHE79" s="709"/>
      <c r="MHF79" s="709"/>
      <c r="MHG79" s="709"/>
      <c r="MHH79" s="709"/>
      <c r="MHI79" s="709"/>
      <c r="MHJ79" s="709"/>
      <c r="MHK79" s="709"/>
      <c r="MHL79" s="709"/>
      <c r="MHM79" s="709"/>
      <c r="MHN79" s="709"/>
      <c r="MHO79" s="709"/>
      <c r="MHP79" s="709"/>
      <c r="MHQ79" s="709"/>
      <c r="MHR79" s="709"/>
      <c r="MHS79" s="709"/>
      <c r="MHT79" s="709"/>
      <c r="MHU79" s="709"/>
      <c r="MHV79" s="709"/>
      <c r="MHW79" s="709"/>
      <c r="MHX79" s="709"/>
      <c r="MHY79" s="709"/>
      <c r="MHZ79" s="709"/>
      <c r="MIA79" s="709"/>
      <c r="MIB79" s="709"/>
      <c r="MIC79" s="709"/>
      <c r="MID79" s="709"/>
      <c r="MIE79" s="709"/>
      <c r="MIF79" s="709"/>
      <c r="MIG79" s="709"/>
      <c r="MIH79" s="709"/>
      <c r="MII79" s="709"/>
      <c r="MIJ79" s="709"/>
      <c r="MIK79" s="709"/>
      <c r="MIL79" s="709"/>
      <c r="MIM79" s="709"/>
      <c r="MIN79" s="709"/>
      <c r="MIO79" s="709"/>
      <c r="MIP79" s="709"/>
      <c r="MIQ79" s="709"/>
      <c r="MIR79" s="709"/>
      <c r="MIS79" s="709"/>
      <c r="MIT79" s="709"/>
      <c r="MIU79" s="709"/>
      <c r="MIV79" s="709"/>
      <c r="MIW79" s="709"/>
      <c r="MIX79" s="709"/>
      <c r="MIY79" s="709"/>
      <c r="MIZ79" s="709"/>
      <c r="MJA79" s="709"/>
      <c r="MJB79" s="709"/>
      <c r="MJC79" s="709"/>
      <c r="MJD79" s="709"/>
      <c r="MJE79" s="709"/>
      <c r="MJF79" s="709"/>
      <c r="MJG79" s="709"/>
      <c r="MJH79" s="709"/>
      <c r="MJI79" s="709"/>
      <c r="MJJ79" s="709"/>
      <c r="MJK79" s="709"/>
      <c r="MJL79" s="709"/>
      <c r="MJM79" s="709"/>
      <c r="MJN79" s="709"/>
      <c r="MJO79" s="709"/>
      <c r="MJP79" s="709"/>
      <c r="MJQ79" s="709"/>
      <c r="MJR79" s="709"/>
      <c r="MJS79" s="709"/>
      <c r="MJT79" s="709"/>
      <c r="MJU79" s="709"/>
      <c r="MJV79" s="709"/>
      <c r="MJW79" s="709"/>
      <c r="MJX79" s="709"/>
      <c r="MJY79" s="709"/>
      <c r="MJZ79" s="709"/>
      <c r="MKA79" s="709"/>
      <c r="MKB79" s="709"/>
      <c r="MKC79" s="709"/>
      <c r="MKD79" s="709"/>
      <c r="MKE79" s="709"/>
      <c r="MKF79" s="709"/>
      <c r="MKG79" s="709"/>
      <c r="MKH79" s="709"/>
      <c r="MKI79" s="709"/>
      <c r="MKJ79" s="709"/>
      <c r="MKK79" s="709"/>
      <c r="MKL79" s="709"/>
      <c r="MKM79" s="709"/>
      <c r="MKN79" s="709"/>
      <c r="MKO79" s="709"/>
      <c r="MKP79" s="709"/>
      <c r="MKQ79" s="709"/>
      <c r="MKR79" s="709"/>
      <c r="MKS79" s="709"/>
      <c r="MKT79" s="709"/>
      <c r="MKU79" s="709"/>
      <c r="MKV79" s="709"/>
      <c r="MKW79" s="709"/>
      <c r="MKX79" s="709"/>
      <c r="MKY79" s="709"/>
      <c r="MKZ79" s="709"/>
      <c r="MLA79" s="709"/>
      <c r="MLB79" s="709"/>
      <c r="MLC79" s="709"/>
      <c r="MLD79" s="709"/>
      <c r="MLE79" s="709"/>
      <c r="MLF79" s="709"/>
      <c r="MLG79" s="709"/>
      <c r="MLH79" s="709"/>
      <c r="MLI79" s="709"/>
      <c r="MLJ79" s="709"/>
      <c r="MLK79" s="709"/>
      <c r="MLL79" s="709"/>
      <c r="MLM79" s="709"/>
      <c r="MLN79" s="709"/>
      <c r="MLO79" s="709"/>
      <c r="MLP79" s="709"/>
      <c r="MLQ79" s="709"/>
      <c r="MLR79" s="709"/>
      <c r="MLS79" s="709"/>
      <c r="MLT79" s="709"/>
      <c r="MLU79" s="709"/>
      <c r="MLV79" s="709"/>
      <c r="MLW79" s="709"/>
      <c r="MLX79" s="709"/>
      <c r="MLY79" s="709"/>
      <c r="MLZ79" s="709"/>
      <c r="MMA79" s="709"/>
      <c r="MMB79" s="709"/>
      <c r="MMC79" s="709"/>
      <c r="MMD79" s="709"/>
      <c r="MME79" s="709"/>
      <c r="MMF79" s="709"/>
      <c r="MMG79" s="709"/>
      <c r="MMH79" s="709"/>
      <c r="MMI79" s="709"/>
      <c r="MMJ79" s="709"/>
      <c r="MMK79" s="709"/>
      <c r="MML79" s="709"/>
      <c r="MMM79" s="709"/>
      <c r="MMN79" s="709"/>
      <c r="MMO79" s="709"/>
      <c r="MMP79" s="709"/>
      <c r="MMQ79" s="709"/>
      <c r="MMR79" s="709"/>
      <c r="MMS79" s="709"/>
      <c r="MMT79" s="709"/>
      <c r="MMU79" s="709"/>
      <c r="MMV79" s="709"/>
      <c r="MMW79" s="709"/>
      <c r="MMX79" s="709"/>
      <c r="MMY79" s="709"/>
      <c r="MMZ79" s="709"/>
      <c r="MNA79" s="709"/>
      <c r="MNB79" s="709"/>
      <c r="MNC79" s="709"/>
      <c r="MND79" s="709"/>
      <c r="MNE79" s="709"/>
      <c r="MNF79" s="709"/>
      <c r="MNG79" s="709"/>
      <c r="MNH79" s="709"/>
      <c r="MNI79" s="709"/>
      <c r="MNJ79" s="709"/>
      <c r="MNK79" s="709"/>
      <c r="MNL79" s="709"/>
      <c r="MNM79" s="709"/>
      <c r="MNN79" s="709"/>
      <c r="MNO79" s="709"/>
      <c r="MNP79" s="709"/>
      <c r="MNQ79" s="709"/>
      <c r="MNR79" s="709"/>
      <c r="MNS79" s="709"/>
      <c r="MNT79" s="709"/>
      <c r="MNU79" s="709"/>
      <c r="MNV79" s="709"/>
      <c r="MNW79" s="709"/>
      <c r="MNX79" s="709"/>
      <c r="MNY79" s="709"/>
      <c r="MNZ79" s="709"/>
      <c r="MOA79" s="709"/>
      <c r="MOB79" s="709"/>
      <c r="MOC79" s="709"/>
      <c r="MOD79" s="709"/>
      <c r="MOE79" s="709"/>
      <c r="MOF79" s="709"/>
      <c r="MOG79" s="709"/>
      <c r="MOH79" s="709"/>
      <c r="MOI79" s="709"/>
      <c r="MOJ79" s="709"/>
      <c r="MOK79" s="709"/>
      <c r="MOL79" s="709"/>
      <c r="MOM79" s="709"/>
      <c r="MON79" s="709"/>
      <c r="MOO79" s="709"/>
      <c r="MOP79" s="709"/>
      <c r="MOQ79" s="709"/>
      <c r="MOR79" s="709"/>
      <c r="MOS79" s="709"/>
      <c r="MOT79" s="709"/>
      <c r="MOU79" s="709"/>
      <c r="MOV79" s="709"/>
      <c r="MOW79" s="709"/>
      <c r="MOX79" s="709"/>
      <c r="MOY79" s="709"/>
      <c r="MOZ79" s="709"/>
      <c r="MPA79" s="709"/>
      <c r="MPB79" s="709"/>
      <c r="MPC79" s="709"/>
      <c r="MPD79" s="709"/>
      <c r="MPE79" s="709"/>
      <c r="MPF79" s="709"/>
      <c r="MPG79" s="709"/>
      <c r="MPH79" s="709"/>
      <c r="MPI79" s="709"/>
      <c r="MPJ79" s="709"/>
      <c r="MPK79" s="709"/>
      <c r="MPL79" s="709"/>
      <c r="MPM79" s="709"/>
      <c r="MPN79" s="709"/>
      <c r="MPO79" s="709"/>
      <c r="MPP79" s="709"/>
      <c r="MPQ79" s="709"/>
      <c r="MPR79" s="709"/>
      <c r="MPS79" s="709"/>
      <c r="MPT79" s="709"/>
      <c r="MPU79" s="709"/>
      <c r="MPV79" s="709"/>
      <c r="MPW79" s="709"/>
      <c r="MPX79" s="709"/>
      <c r="MPY79" s="709"/>
      <c r="MPZ79" s="709"/>
      <c r="MQA79" s="709"/>
      <c r="MQB79" s="709"/>
      <c r="MQC79" s="709"/>
      <c r="MQD79" s="709"/>
      <c r="MQE79" s="709"/>
      <c r="MQF79" s="709"/>
      <c r="MQG79" s="709"/>
      <c r="MQH79" s="709"/>
      <c r="MQI79" s="709"/>
      <c r="MQJ79" s="709"/>
      <c r="MQK79" s="709"/>
      <c r="MQL79" s="709"/>
      <c r="MQM79" s="709"/>
      <c r="MQN79" s="709"/>
      <c r="MQO79" s="709"/>
      <c r="MQP79" s="709"/>
      <c r="MQQ79" s="709"/>
      <c r="MQR79" s="709"/>
      <c r="MQS79" s="709"/>
      <c r="MQT79" s="709"/>
      <c r="MQU79" s="709"/>
      <c r="MQV79" s="709"/>
      <c r="MQW79" s="709"/>
      <c r="MQX79" s="709"/>
      <c r="MQY79" s="709"/>
      <c r="MQZ79" s="709"/>
      <c r="MRA79" s="709"/>
      <c r="MRB79" s="709"/>
      <c r="MRC79" s="709"/>
      <c r="MRD79" s="709"/>
      <c r="MRE79" s="709"/>
      <c r="MRF79" s="709"/>
      <c r="MRG79" s="709"/>
      <c r="MRH79" s="709"/>
      <c r="MRI79" s="709"/>
      <c r="MRJ79" s="709"/>
      <c r="MRK79" s="709"/>
      <c r="MRL79" s="709"/>
      <c r="MRM79" s="709"/>
      <c r="MRN79" s="709"/>
      <c r="MRO79" s="709"/>
      <c r="MRP79" s="709"/>
      <c r="MRQ79" s="709"/>
      <c r="MRR79" s="709"/>
      <c r="MRS79" s="709"/>
      <c r="MRT79" s="709"/>
      <c r="MRU79" s="709"/>
      <c r="MRV79" s="709"/>
      <c r="MRW79" s="709"/>
      <c r="MRX79" s="709"/>
      <c r="MRY79" s="709"/>
      <c r="MRZ79" s="709"/>
      <c r="MSA79" s="709"/>
      <c r="MSB79" s="709"/>
      <c r="MSC79" s="709"/>
      <c r="MSD79" s="709"/>
      <c r="MSE79" s="709"/>
      <c r="MSF79" s="709"/>
      <c r="MSG79" s="709"/>
      <c r="MSH79" s="709"/>
      <c r="MSI79" s="709"/>
      <c r="MSJ79" s="709"/>
      <c r="MSK79" s="709"/>
      <c r="MSL79" s="709"/>
      <c r="MSM79" s="709"/>
      <c r="MSN79" s="709"/>
      <c r="MSO79" s="709"/>
      <c r="MSP79" s="709"/>
      <c r="MSQ79" s="709"/>
      <c r="MSR79" s="709"/>
      <c r="MSS79" s="709"/>
      <c r="MST79" s="709"/>
      <c r="MSU79" s="709"/>
      <c r="MSV79" s="709"/>
      <c r="MSW79" s="709"/>
      <c r="MSX79" s="709"/>
      <c r="MSY79" s="709"/>
      <c r="MSZ79" s="709"/>
      <c r="MTA79" s="709"/>
      <c r="MTB79" s="709"/>
      <c r="MTC79" s="709"/>
      <c r="MTD79" s="709"/>
      <c r="MTE79" s="709"/>
      <c r="MTF79" s="709"/>
      <c r="MTG79" s="709"/>
      <c r="MTH79" s="709"/>
      <c r="MTI79" s="709"/>
      <c r="MTJ79" s="709"/>
      <c r="MTK79" s="709"/>
      <c r="MTL79" s="709"/>
      <c r="MTM79" s="709"/>
      <c r="MTN79" s="709"/>
      <c r="MTO79" s="709"/>
      <c r="MTP79" s="709"/>
      <c r="MTQ79" s="709"/>
      <c r="MTR79" s="709"/>
      <c r="MTS79" s="709"/>
      <c r="MTT79" s="709"/>
      <c r="MTU79" s="709"/>
      <c r="MTV79" s="709"/>
      <c r="MTW79" s="709"/>
      <c r="MTX79" s="709"/>
      <c r="MTY79" s="709"/>
      <c r="MTZ79" s="709"/>
      <c r="MUA79" s="709"/>
      <c r="MUB79" s="709"/>
      <c r="MUC79" s="709"/>
      <c r="MUD79" s="709"/>
      <c r="MUE79" s="709"/>
      <c r="MUF79" s="709"/>
      <c r="MUG79" s="709"/>
      <c r="MUH79" s="709"/>
      <c r="MUI79" s="709"/>
      <c r="MUJ79" s="709"/>
      <c r="MUK79" s="709"/>
      <c r="MUL79" s="709"/>
      <c r="MUM79" s="709"/>
      <c r="MUN79" s="709"/>
      <c r="MUO79" s="709"/>
      <c r="MUP79" s="709"/>
      <c r="MUQ79" s="709"/>
      <c r="MUR79" s="709"/>
      <c r="MUS79" s="709"/>
      <c r="MUT79" s="709"/>
      <c r="MUU79" s="709"/>
      <c r="MUV79" s="709"/>
      <c r="MUW79" s="709"/>
      <c r="MUX79" s="709"/>
      <c r="MUY79" s="709"/>
      <c r="MUZ79" s="709"/>
      <c r="MVA79" s="709"/>
      <c r="MVB79" s="709"/>
      <c r="MVC79" s="709"/>
      <c r="MVD79" s="709"/>
      <c r="MVE79" s="709"/>
      <c r="MVF79" s="709"/>
      <c r="MVG79" s="709"/>
      <c r="MVH79" s="709"/>
      <c r="MVI79" s="709"/>
      <c r="MVJ79" s="709"/>
      <c r="MVK79" s="709"/>
      <c r="MVL79" s="709"/>
      <c r="MVM79" s="709"/>
      <c r="MVN79" s="709"/>
      <c r="MVO79" s="709"/>
      <c r="MVP79" s="709"/>
      <c r="MVQ79" s="709"/>
      <c r="MVR79" s="709"/>
      <c r="MVS79" s="709"/>
      <c r="MVT79" s="709"/>
      <c r="MVU79" s="709"/>
      <c r="MVV79" s="709"/>
      <c r="MVW79" s="709"/>
      <c r="MVX79" s="709"/>
      <c r="MVY79" s="709"/>
      <c r="MVZ79" s="709"/>
      <c r="MWA79" s="709"/>
      <c r="MWB79" s="709"/>
      <c r="MWC79" s="709"/>
      <c r="MWD79" s="709"/>
      <c r="MWE79" s="709"/>
      <c r="MWF79" s="709"/>
      <c r="MWG79" s="709"/>
      <c r="MWH79" s="709"/>
      <c r="MWI79" s="709"/>
      <c r="MWJ79" s="709"/>
      <c r="MWK79" s="709"/>
      <c r="MWL79" s="709"/>
      <c r="MWM79" s="709"/>
      <c r="MWN79" s="709"/>
      <c r="MWO79" s="709"/>
      <c r="MWP79" s="709"/>
      <c r="MWQ79" s="709"/>
      <c r="MWR79" s="709"/>
      <c r="MWS79" s="709"/>
      <c r="MWT79" s="709"/>
      <c r="MWU79" s="709"/>
      <c r="MWV79" s="709"/>
      <c r="MWW79" s="709"/>
      <c r="MWX79" s="709"/>
      <c r="MWY79" s="709"/>
      <c r="MWZ79" s="709"/>
      <c r="MXA79" s="709"/>
      <c r="MXB79" s="709"/>
      <c r="MXC79" s="709"/>
      <c r="MXD79" s="709"/>
      <c r="MXE79" s="709"/>
      <c r="MXF79" s="709"/>
      <c r="MXG79" s="709"/>
      <c r="MXH79" s="709"/>
      <c r="MXI79" s="709"/>
      <c r="MXJ79" s="709"/>
      <c r="MXK79" s="709"/>
      <c r="MXL79" s="709"/>
      <c r="MXM79" s="709"/>
      <c r="MXN79" s="709"/>
      <c r="MXO79" s="709"/>
      <c r="MXP79" s="709"/>
      <c r="MXQ79" s="709"/>
      <c r="MXR79" s="709"/>
      <c r="MXS79" s="709"/>
      <c r="MXT79" s="709"/>
      <c r="MXU79" s="709"/>
      <c r="MXV79" s="709"/>
      <c r="MXW79" s="709"/>
      <c r="MXX79" s="709"/>
      <c r="MXY79" s="709"/>
      <c r="MXZ79" s="709"/>
      <c r="MYA79" s="709"/>
      <c r="MYB79" s="709"/>
      <c r="MYC79" s="709"/>
      <c r="MYD79" s="709"/>
      <c r="MYE79" s="709"/>
      <c r="MYF79" s="709"/>
      <c r="MYG79" s="709"/>
      <c r="MYH79" s="709"/>
      <c r="MYI79" s="709"/>
      <c r="MYJ79" s="709"/>
      <c r="MYK79" s="709"/>
      <c r="MYL79" s="709"/>
      <c r="MYM79" s="709"/>
      <c r="MYN79" s="709"/>
      <c r="MYO79" s="709"/>
      <c r="MYP79" s="709"/>
      <c r="MYQ79" s="709"/>
      <c r="MYR79" s="709"/>
      <c r="MYS79" s="709"/>
      <c r="MYT79" s="709"/>
      <c r="MYU79" s="709"/>
      <c r="MYV79" s="709"/>
      <c r="MYW79" s="709"/>
      <c r="MYX79" s="709"/>
      <c r="MYY79" s="709"/>
      <c r="MYZ79" s="709"/>
      <c r="MZA79" s="709"/>
      <c r="MZB79" s="709"/>
      <c r="MZC79" s="709"/>
      <c r="MZD79" s="709"/>
      <c r="MZE79" s="709"/>
      <c r="MZF79" s="709"/>
      <c r="MZG79" s="709"/>
      <c r="MZH79" s="709"/>
      <c r="MZI79" s="709"/>
      <c r="MZJ79" s="709"/>
      <c r="MZK79" s="709"/>
      <c r="MZL79" s="709"/>
      <c r="MZM79" s="709"/>
      <c r="MZN79" s="709"/>
      <c r="MZO79" s="709"/>
      <c r="MZP79" s="709"/>
      <c r="MZQ79" s="709"/>
      <c r="MZR79" s="709"/>
      <c r="MZS79" s="709"/>
      <c r="MZT79" s="709"/>
      <c r="MZU79" s="709"/>
      <c r="MZV79" s="709"/>
      <c r="MZW79" s="709"/>
      <c r="MZX79" s="709"/>
      <c r="MZY79" s="709"/>
      <c r="MZZ79" s="709"/>
      <c r="NAA79" s="709"/>
      <c r="NAB79" s="709"/>
      <c r="NAC79" s="709"/>
      <c r="NAD79" s="709"/>
      <c r="NAE79" s="709"/>
      <c r="NAF79" s="709"/>
      <c r="NAG79" s="709"/>
      <c r="NAH79" s="709"/>
      <c r="NAI79" s="709"/>
      <c r="NAJ79" s="709"/>
      <c r="NAK79" s="709"/>
      <c r="NAL79" s="709"/>
      <c r="NAM79" s="709"/>
      <c r="NAN79" s="709"/>
      <c r="NAO79" s="709"/>
      <c r="NAP79" s="709"/>
      <c r="NAQ79" s="709"/>
      <c r="NAR79" s="709"/>
      <c r="NAS79" s="709"/>
      <c r="NAT79" s="709"/>
      <c r="NAU79" s="709"/>
      <c r="NAV79" s="709"/>
      <c r="NAW79" s="709"/>
      <c r="NAX79" s="709"/>
      <c r="NAY79" s="709"/>
      <c r="NAZ79" s="709"/>
      <c r="NBA79" s="709"/>
      <c r="NBB79" s="709"/>
      <c r="NBC79" s="709"/>
      <c r="NBD79" s="709"/>
      <c r="NBE79" s="709"/>
      <c r="NBF79" s="709"/>
      <c r="NBG79" s="709"/>
      <c r="NBH79" s="709"/>
      <c r="NBI79" s="709"/>
      <c r="NBJ79" s="709"/>
      <c r="NBK79" s="709"/>
      <c r="NBL79" s="709"/>
      <c r="NBM79" s="709"/>
      <c r="NBN79" s="709"/>
      <c r="NBO79" s="709"/>
      <c r="NBP79" s="709"/>
      <c r="NBQ79" s="709"/>
      <c r="NBR79" s="709"/>
      <c r="NBS79" s="709"/>
      <c r="NBT79" s="709"/>
      <c r="NBU79" s="709"/>
      <c r="NBV79" s="709"/>
      <c r="NBW79" s="709"/>
      <c r="NBX79" s="709"/>
      <c r="NBY79" s="709"/>
      <c r="NBZ79" s="709"/>
      <c r="NCA79" s="709"/>
      <c r="NCB79" s="709"/>
      <c r="NCC79" s="709"/>
      <c r="NCD79" s="709"/>
      <c r="NCE79" s="709"/>
      <c r="NCF79" s="709"/>
      <c r="NCG79" s="709"/>
      <c r="NCH79" s="709"/>
      <c r="NCI79" s="709"/>
      <c r="NCJ79" s="709"/>
      <c r="NCK79" s="709"/>
      <c r="NCL79" s="709"/>
      <c r="NCM79" s="709"/>
      <c r="NCN79" s="709"/>
      <c r="NCO79" s="709"/>
      <c r="NCP79" s="709"/>
      <c r="NCQ79" s="709"/>
      <c r="NCR79" s="709"/>
      <c r="NCS79" s="709"/>
      <c r="NCT79" s="709"/>
      <c r="NCU79" s="709"/>
      <c r="NCV79" s="709"/>
      <c r="NCW79" s="709"/>
      <c r="NCX79" s="709"/>
      <c r="NCY79" s="709"/>
      <c r="NCZ79" s="709"/>
      <c r="NDA79" s="709"/>
      <c r="NDB79" s="709"/>
      <c r="NDC79" s="709"/>
      <c r="NDD79" s="709"/>
      <c r="NDE79" s="709"/>
      <c r="NDF79" s="709"/>
      <c r="NDG79" s="709"/>
      <c r="NDH79" s="709"/>
      <c r="NDI79" s="709"/>
      <c r="NDJ79" s="709"/>
      <c r="NDK79" s="709"/>
      <c r="NDL79" s="709"/>
      <c r="NDM79" s="709"/>
      <c r="NDN79" s="709"/>
      <c r="NDO79" s="709"/>
      <c r="NDP79" s="709"/>
      <c r="NDQ79" s="709"/>
      <c r="NDR79" s="709"/>
      <c r="NDS79" s="709"/>
      <c r="NDT79" s="709"/>
      <c r="NDU79" s="709"/>
      <c r="NDV79" s="709"/>
      <c r="NDW79" s="709"/>
      <c r="NDX79" s="709"/>
      <c r="NDY79" s="709"/>
      <c r="NDZ79" s="709"/>
      <c r="NEA79" s="709"/>
      <c r="NEB79" s="709"/>
      <c r="NEC79" s="709"/>
      <c r="NED79" s="709"/>
      <c r="NEE79" s="709"/>
      <c r="NEF79" s="709"/>
      <c r="NEG79" s="709"/>
      <c r="NEH79" s="709"/>
      <c r="NEI79" s="709"/>
      <c r="NEJ79" s="709"/>
      <c r="NEK79" s="709"/>
      <c r="NEL79" s="709"/>
      <c r="NEM79" s="709"/>
      <c r="NEN79" s="709"/>
      <c r="NEO79" s="709"/>
      <c r="NEP79" s="709"/>
      <c r="NEQ79" s="709"/>
      <c r="NER79" s="709"/>
      <c r="NES79" s="709"/>
      <c r="NET79" s="709"/>
      <c r="NEU79" s="709"/>
      <c r="NEV79" s="709"/>
      <c r="NEW79" s="709"/>
      <c r="NEX79" s="709"/>
      <c r="NEY79" s="709"/>
      <c r="NEZ79" s="709"/>
      <c r="NFA79" s="709"/>
      <c r="NFB79" s="709"/>
      <c r="NFC79" s="709"/>
      <c r="NFD79" s="709"/>
      <c r="NFE79" s="709"/>
      <c r="NFF79" s="709"/>
      <c r="NFG79" s="709"/>
      <c r="NFH79" s="709"/>
      <c r="NFI79" s="709"/>
      <c r="NFJ79" s="709"/>
      <c r="NFK79" s="709"/>
      <c r="NFL79" s="709"/>
      <c r="NFM79" s="709"/>
      <c r="NFN79" s="709"/>
      <c r="NFO79" s="709"/>
      <c r="NFP79" s="709"/>
      <c r="NFQ79" s="709"/>
      <c r="NFR79" s="709"/>
      <c r="NFS79" s="709"/>
      <c r="NFT79" s="709"/>
      <c r="NFU79" s="709"/>
      <c r="NFV79" s="709"/>
      <c r="NFW79" s="709"/>
      <c r="NFX79" s="709"/>
      <c r="NFY79" s="709"/>
      <c r="NFZ79" s="709"/>
      <c r="NGA79" s="709"/>
      <c r="NGB79" s="709"/>
      <c r="NGC79" s="709"/>
      <c r="NGD79" s="709"/>
      <c r="NGE79" s="709"/>
      <c r="NGF79" s="709"/>
      <c r="NGG79" s="709"/>
      <c r="NGH79" s="709"/>
      <c r="NGI79" s="709"/>
      <c r="NGJ79" s="709"/>
      <c r="NGK79" s="709"/>
      <c r="NGL79" s="709"/>
      <c r="NGM79" s="709"/>
      <c r="NGN79" s="709"/>
      <c r="NGO79" s="709"/>
      <c r="NGP79" s="709"/>
      <c r="NGQ79" s="709"/>
      <c r="NGR79" s="709"/>
      <c r="NGS79" s="709"/>
      <c r="NGT79" s="709"/>
      <c r="NGU79" s="709"/>
      <c r="NGV79" s="709"/>
      <c r="NGW79" s="709"/>
      <c r="NGX79" s="709"/>
      <c r="NGY79" s="709"/>
      <c r="NGZ79" s="709"/>
      <c r="NHA79" s="709"/>
      <c r="NHB79" s="709"/>
      <c r="NHC79" s="709"/>
      <c r="NHD79" s="709"/>
      <c r="NHE79" s="709"/>
      <c r="NHF79" s="709"/>
      <c r="NHG79" s="709"/>
      <c r="NHH79" s="709"/>
      <c r="NHI79" s="709"/>
      <c r="NHJ79" s="709"/>
      <c r="NHK79" s="709"/>
      <c r="NHL79" s="709"/>
      <c r="NHM79" s="709"/>
      <c r="NHN79" s="709"/>
      <c r="NHO79" s="709"/>
      <c r="NHP79" s="709"/>
      <c r="NHQ79" s="709"/>
      <c r="NHR79" s="709"/>
      <c r="NHS79" s="709"/>
      <c r="NHT79" s="709"/>
      <c r="NHU79" s="709"/>
      <c r="NHV79" s="709"/>
      <c r="NHW79" s="709"/>
      <c r="NHX79" s="709"/>
      <c r="NHY79" s="709"/>
      <c r="NHZ79" s="709"/>
      <c r="NIA79" s="709"/>
      <c r="NIB79" s="709"/>
      <c r="NIC79" s="709"/>
      <c r="NID79" s="709"/>
      <c r="NIE79" s="709"/>
      <c r="NIF79" s="709"/>
      <c r="NIG79" s="709"/>
      <c r="NIH79" s="709"/>
      <c r="NII79" s="709"/>
      <c r="NIJ79" s="709"/>
      <c r="NIK79" s="709"/>
      <c r="NIL79" s="709"/>
      <c r="NIM79" s="709"/>
      <c r="NIN79" s="709"/>
      <c r="NIO79" s="709"/>
      <c r="NIP79" s="709"/>
      <c r="NIQ79" s="709"/>
      <c r="NIR79" s="709"/>
      <c r="NIS79" s="709"/>
      <c r="NIT79" s="709"/>
      <c r="NIU79" s="709"/>
      <c r="NIV79" s="709"/>
      <c r="NIW79" s="709"/>
      <c r="NIX79" s="709"/>
      <c r="NIY79" s="709"/>
      <c r="NIZ79" s="709"/>
      <c r="NJA79" s="709"/>
      <c r="NJB79" s="709"/>
      <c r="NJC79" s="709"/>
      <c r="NJD79" s="709"/>
      <c r="NJE79" s="709"/>
      <c r="NJF79" s="709"/>
      <c r="NJG79" s="709"/>
      <c r="NJH79" s="709"/>
      <c r="NJI79" s="709"/>
      <c r="NJJ79" s="709"/>
      <c r="NJK79" s="709"/>
      <c r="NJL79" s="709"/>
      <c r="NJM79" s="709"/>
      <c r="NJN79" s="709"/>
      <c r="NJO79" s="709"/>
      <c r="NJP79" s="709"/>
      <c r="NJQ79" s="709"/>
      <c r="NJR79" s="709"/>
      <c r="NJS79" s="709"/>
      <c r="NJT79" s="709"/>
      <c r="NJU79" s="709"/>
      <c r="NJV79" s="709"/>
      <c r="NJW79" s="709"/>
      <c r="NJX79" s="709"/>
      <c r="NJY79" s="709"/>
      <c r="NJZ79" s="709"/>
      <c r="NKA79" s="709"/>
      <c r="NKB79" s="709"/>
      <c r="NKC79" s="709"/>
      <c r="NKD79" s="709"/>
      <c r="NKE79" s="709"/>
      <c r="NKF79" s="709"/>
      <c r="NKG79" s="709"/>
      <c r="NKH79" s="709"/>
      <c r="NKI79" s="709"/>
      <c r="NKJ79" s="709"/>
      <c r="NKK79" s="709"/>
      <c r="NKL79" s="709"/>
      <c r="NKM79" s="709"/>
      <c r="NKN79" s="709"/>
      <c r="NKO79" s="709"/>
      <c r="NKP79" s="709"/>
      <c r="NKQ79" s="709"/>
      <c r="NKR79" s="709"/>
      <c r="NKS79" s="709"/>
      <c r="NKT79" s="709"/>
      <c r="NKU79" s="709"/>
      <c r="NKV79" s="709"/>
      <c r="NKW79" s="709"/>
      <c r="NKX79" s="709"/>
      <c r="NKY79" s="709"/>
      <c r="NKZ79" s="709"/>
      <c r="NLA79" s="709"/>
      <c r="NLB79" s="709"/>
      <c r="NLC79" s="709"/>
      <c r="NLD79" s="709"/>
      <c r="NLE79" s="709"/>
      <c r="NLF79" s="709"/>
      <c r="NLG79" s="709"/>
      <c r="NLH79" s="709"/>
      <c r="NLI79" s="709"/>
      <c r="NLJ79" s="709"/>
      <c r="NLK79" s="709"/>
      <c r="NLL79" s="709"/>
      <c r="NLM79" s="709"/>
      <c r="NLN79" s="709"/>
      <c r="NLO79" s="709"/>
      <c r="NLP79" s="709"/>
      <c r="NLQ79" s="709"/>
      <c r="NLR79" s="709"/>
      <c r="NLS79" s="709"/>
      <c r="NLT79" s="709"/>
      <c r="NLU79" s="709"/>
      <c r="NLV79" s="709"/>
      <c r="NLW79" s="709"/>
      <c r="NLX79" s="709"/>
      <c r="NLY79" s="709"/>
      <c r="NLZ79" s="709"/>
      <c r="NMA79" s="709"/>
      <c r="NMB79" s="709"/>
      <c r="NMC79" s="709"/>
      <c r="NMD79" s="709"/>
      <c r="NME79" s="709"/>
      <c r="NMF79" s="709"/>
      <c r="NMG79" s="709"/>
      <c r="NMH79" s="709"/>
      <c r="NMI79" s="709"/>
      <c r="NMJ79" s="709"/>
      <c r="NMK79" s="709"/>
      <c r="NML79" s="709"/>
      <c r="NMM79" s="709"/>
      <c r="NMN79" s="709"/>
      <c r="NMO79" s="709"/>
      <c r="NMP79" s="709"/>
      <c r="NMQ79" s="709"/>
      <c r="NMR79" s="709"/>
      <c r="NMS79" s="709"/>
      <c r="NMT79" s="709"/>
      <c r="NMU79" s="709"/>
      <c r="NMV79" s="709"/>
      <c r="NMW79" s="709"/>
      <c r="NMX79" s="709"/>
      <c r="NMY79" s="709"/>
      <c r="NMZ79" s="709"/>
      <c r="NNA79" s="709"/>
      <c r="NNB79" s="709"/>
      <c r="NNC79" s="709"/>
      <c r="NND79" s="709"/>
      <c r="NNE79" s="709"/>
      <c r="NNF79" s="709"/>
      <c r="NNG79" s="709"/>
      <c r="NNH79" s="709"/>
      <c r="NNI79" s="709"/>
      <c r="NNJ79" s="709"/>
      <c r="NNK79" s="709"/>
      <c r="NNL79" s="709"/>
      <c r="NNM79" s="709"/>
      <c r="NNN79" s="709"/>
      <c r="NNO79" s="709"/>
      <c r="NNP79" s="709"/>
      <c r="NNQ79" s="709"/>
      <c r="NNR79" s="709"/>
      <c r="NNS79" s="709"/>
      <c r="NNT79" s="709"/>
      <c r="NNU79" s="709"/>
      <c r="NNV79" s="709"/>
      <c r="NNW79" s="709"/>
      <c r="NNX79" s="709"/>
      <c r="NNY79" s="709"/>
      <c r="NNZ79" s="709"/>
      <c r="NOA79" s="709"/>
      <c r="NOB79" s="709"/>
      <c r="NOC79" s="709"/>
      <c r="NOD79" s="709"/>
      <c r="NOE79" s="709"/>
      <c r="NOF79" s="709"/>
      <c r="NOG79" s="709"/>
      <c r="NOH79" s="709"/>
      <c r="NOI79" s="709"/>
      <c r="NOJ79" s="709"/>
      <c r="NOK79" s="709"/>
      <c r="NOL79" s="709"/>
      <c r="NOM79" s="709"/>
      <c r="NON79" s="709"/>
      <c r="NOO79" s="709"/>
      <c r="NOP79" s="709"/>
      <c r="NOQ79" s="709"/>
      <c r="NOR79" s="709"/>
      <c r="NOS79" s="709"/>
      <c r="NOT79" s="709"/>
      <c r="NOU79" s="709"/>
      <c r="NOV79" s="709"/>
      <c r="NOW79" s="709"/>
      <c r="NOX79" s="709"/>
      <c r="NOY79" s="709"/>
      <c r="NOZ79" s="709"/>
      <c r="NPA79" s="709"/>
      <c r="NPB79" s="709"/>
      <c r="NPC79" s="709"/>
      <c r="NPD79" s="709"/>
      <c r="NPE79" s="709"/>
      <c r="NPF79" s="709"/>
      <c r="NPG79" s="709"/>
      <c r="NPH79" s="709"/>
      <c r="NPI79" s="709"/>
      <c r="NPJ79" s="709"/>
      <c r="NPK79" s="709"/>
      <c r="NPL79" s="709"/>
      <c r="NPM79" s="709"/>
      <c r="NPN79" s="709"/>
      <c r="NPO79" s="709"/>
      <c r="NPP79" s="709"/>
      <c r="NPQ79" s="709"/>
      <c r="NPR79" s="709"/>
      <c r="NPS79" s="709"/>
      <c r="NPT79" s="709"/>
      <c r="NPU79" s="709"/>
      <c r="NPV79" s="709"/>
      <c r="NPW79" s="709"/>
      <c r="NPX79" s="709"/>
      <c r="NPY79" s="709"/>
      <c r="NPZ79" s="709"/>
      <c r="NQA79" s="709"/>
      <c r="NQB79" s="709"/>
      <c r="NQC79" s="709"/>
      <c r="NQD79" s="709"/>
      <c r="NQE79" s="709"/>
      <c r="NQF79" s="709"/>
      <c r="NQG79" s="709"/>
      <c r="NQH79" s="709"/>
      <c r="NQI79" s="709"/>
      <c r="NQJ79" s="709"/>
      <c r="NQK79" s="709"/>
      <c r="NQL79" s="709"/>
      <c r="NQM79" s="709"/>
      <c r="NQN79" s="709"/>
      <c r="NQO79" s="709"/>
      <c r="NQP79" s="709"/>
      <c r="NQQ79" s="709"/>
      <c r="NQR79" s="709"/>
      <c r="NQS79" s="709"/>
      <c r="NQT79" s="709"/>
      <c r="NQU79" s="709"/>
      <c r="NQV79" s="709"/>
      <c r="NQW79" s="709"/>
      <c r="NQX79" s="709"/>
      <c r="NQY79" s="709"/>
      <c r="NQZ79" s="709"/>
      <c r="NRA79" s="709"/>
      <c r="NRB79" s="709"/>
      <c r="NRC79" s="709"/>
      <c r="NRD79" s="709"/>
      <c r="NRE79" s="709"/>
      <c r="NRF79" s="709"/>
      <c r="NRG79" s="709"/>
      <c r="NRH79" s="709"/>
      <c r="NRI79" s="709"/>
      <c r="NRJ79" s="709"/>
      <c r="NRK79" s="709"/>
      <c r="NRL79" s="709"/>
      <c r="NRM79" s="709"/>
      <c r="NRN79" s="709"/>
      <c r="NRO79" s="709"/>
      <c r="NRP79" s="709"/>
      <c r="NRQ79" s="709"/>
      <c r="NRR79" s="709"/>
      <c r="NRS79" s="709"/>
      <c r="NRT79" s="709"/>
      <c r="NRU79" s="709"/>
      <c r="NRV79" s="709"/>
      <c r="NRW79" s="709"/>
      <c r="NRX79" s="709"/>
      <c r="NRY79" s="709"/>
      <c r="NRZ79" s="709"/>
      <c r="NSA79" s="709"/>
      <c r="NSB79" s="709"/>
      <c r="NSC79" s="709"/>
      <c r="NSD79" s="709"/>
      <c r="NSE79" s="709"/>
      <c r="NSF79" s="709"/>
      <c r="NSG79" s="709"/>
      <c r="NSH79" s="709"/>
      <c r="NSI79" s="709"/>
      <c r="NSJ79" s="709"/>
      <c r="NSK79" s="709"/>
      <c r="NSL79" s="709"/>
      <c r="NSM79" s="709"/>
      <c r="NSN79" s="709"/>
      <c r="NSO79" s="709"/>
      <c r="NSP79" s="709"/>
      <c r="NSQ79" s="709"/>
      <c r="NSR79" s="709"/>
      <c r="NSS79" s="709"/>
      <c r="NST79" s="709"/>
      <c r="NSU79" s="709"/>
      <c r="NSV79" s="709"/>
      <c r="NSW79" s="709"/>
      <c r="NSX79" s="709"/>
      <c r="NSY79" s="709"/>
      <c r="NSZ79" s="709"/>
      <c r="NTA79" s="709"/>
      <c r="NTB79" s="709"/>
      <c r="NTC79" s="709"/>
      <c r="NTD79" s="709"/>
      <c r="NTE79" s="709"/>
      <c r="NTF79" s="709"/>
      <c r="NTG79" s="709"/>
      <c r="NTH79" s="709"/>
      <c r="NTI79" s="709"/>
      <c r="NTJ79" s="709"/>
      <c r="NTK79" s="709"/>
      <c r="NTL79" s="709"/>
      <c r="NTM79" s="709"/>
      <c r="NTN79" s="709"/>
      <c r="NTO79" s="709"/>
      <c r="NTP79" s="709"/>
      <c r="NTQ79" s="709"/>
      <c r="NTR79" s="709"/>
      <c r="NTS79" s="709"/>
      <c r="NTT79" s="709"/>
      <c r="NTU79" s="709"/>
      <c r="NTV79" s="709"/>
      <c r="NTW79" s="709"/>
      <c r="NTX79" s="709"/>
      <c r="NTY79" s="709"/>
      <c r="NTZ79" s="709"/>
      <c r="NUA79" s="709"/>
      <c r="NUB79" s="709"/>
      <c r="NUC79" s="709"/>
      <c r="NUD79" s="709"/>
      <c r="NUE79" s="709"/>
      <c r="NUF79" s="709"/>
      <c r="NUG79" s="709"/>
      <c r="NUH79" s="709"/>
      <c r="NUI79" s="709"/>
      <c r="NUJ79" s="709"/>
      <c r="NUK79" s="709"/>
      <c r="NUL79" s="709"/>
      <c r="NUM79" s="709"/>
      <c r="NUN79" s="709"/>
      <c r="NUO79" s="709"/>
      <c r="NUP79" s="709"/>
      <c r="NUQ79" s="709"/>
      <c r="NUR79" s="709"/>
      <c r="NUS79" s="709"/>
      <c r="NUT79" s="709"/>
      <c r="NUU79" s="709"/>
      <c r="NUV79" s="709"/>
      <c r="NUW79" s="709"/>
      <c r="NUX79" s="709"/>
      <c r="NUY79" s="709"/>
      <c r="NUZ79" s="709"/>
      <c r="NVA79" s="709"/>
      <c r="NVB79" s="709"/>
      <c r="NVC79" s="709"/>
      <c r="NVD79" s="709"/>
      <c r="NVE79" s="709"/>
      <c r="NVF79" s="709"/>
      <c r="NVG79" s="709"/>
      <c r="NVH79" s="709"/>
      <c r="NVI79" s="709"/>
      <c r="NVJ79" s="709"/>
      <c r="NVK79" s="709"/>
      <c r="NVL79" s="709"/>
      <c r="NVM79" s="709"/>
      <c r="NVN79" s="709"/>
      <c r="NVO79" s="709"/>
      <c r="NVP79" s="709"/>
      <c r="NVQ79" s="709"/>
      <c r="NVR79" s="709"/>
      <c r="NVS79" s="709"/>
      <c r="NVT79" s="709"/>
      <c r="NVU79" s="709"/>
      <c r="NVV79" s="709"/>
      <c r="NVW79" s="709"/>
      <c r="NVX79" s="709"/>
      <c r="NVY79" s="709"/>
      <c r="NVZ79" s="709"/>
      <c r="NWA79" s="709"/>
      <c r="NWB79" s="709"/>
      <c r="NWC79" s="709"/>
      <c r="NWD79" s="709"/>
      <c r="NWE79" s="709"/>
      <c r="NWF79" s="709"/>
      <c r="NWG79" s="709"/>
      <c r="NWH79" s="709"/>
      <c r="NWI79" s="709"/>
      <c r="NWJ79" s="709"/>
      <c r="NWK79" s="709"/>
      <c r="NWL79" s="709"/>
      <c r="NWM79" s="709"/>
      <c r="NWN79" s="709"/>
      <c r="NWO79" s="709"/>
      <c r="NWP79" s="709"/>
      <c r="NWQ79" s="709"/>
      <c r="NWR79" s="709"/>
      <c r="NWS79" s="709"/>
      <c r="NWT79" s="709"/>
      <c r="NWU79" s="709"/>
      <c r="NWV79" s="709"/>
      <c r="NWW79" s="709"/>
      <c r="NWX79" s="709"/>
      <c r="NWY79" s="709"/>
      <c r="NWZ79" s="709"/>
      <c r="NXA79" s="709"/>
      <c r="NXB79" s="709"/>
      <c r="NXC79" s="709"/>
      <c r="NXD79" s="709"/>
      <c r="NXE79" s="709"/>
      <c r="NXF79" s="709"/>
      <c r="NXG79" s="709"/>
      <c r="NXH79" s="709"/>
      <c r="NXI79" s="709"/>
      <c r="NXJ79" s="709"/>
      <c r="NXK79" s="709"/>
      <c r="NXL79" s="709"/>
      <c r="NXM79" s="709"/>
      <c r="NXN79" s="709"/>
      <c r="NXO79" s="709"/>
      <c r="NXP79" s="709"/>
      <c r="NXQ79" s="709"/>
      <c r="NXR79" s="709"/>
      <c r="NXS79" s="709"/>
      <c r="NXT79" s="709"/>
      <c r="NXU79" s="709"/>
      <c r="NXV79" s="709"/>
      <c r="NXW79" s="709"/>
      <c r="NXX79" s="709"/>
      <c r="NXY79" s="709"/>
      <c r="NXZ79" s="709"/>
      <c r="NYA79" s="709"/>
      <c r="NYB79" s="709"/>
      <c r="NYC79" s="709"/>
      <c r="NYD79" s="709"/>
      <c r="NYE79" s="709"/>
      <c r="NYF79" s="709"/>
      <c r="NYG79" s="709"/>
      <c r="NYH79" s="709"/>
      <c r="NYI79" s="709"/>
      <c r="NYJ79" s="709"/>
      <c r="NYK79" s="709"/>
      <c r="NYL79" s="709"/>
      <c r="NYM79" s="709"/>
      <c r="NYN79" s="709"/>
      <c r="NYO79" s="709"/>
      <c r="NYP79" s="709"/>
      <c r="NYQ79" s="709"/>
      <c r="NYR79" s="709"/>
      <c r="NYS79" s="709"/>
      <c r="NYT79" s="709"/>
      <c r="NYU79" s="709"/>
      <c r="NYV79" s="709"/>
      <c r="NYW79" s="709"/>
      <c r="NYX79" s="709"/>
      <c r="NYY79" s="709"/>
      <c r="NYZ79" s="709"/>
      <c r="NZA79" s="709"/>
      <c r="NZB79" s="709"/>
      <c r="NZC79" s="709"/>
      <c r="NZD79" s="709"/>
      <c r="NZE79" s="709"/>
      <c r="NZF79" s="709"/>
      <c r="NZG79" s="709"/>
      <c r="NZH79" s="709"/>
      <c r="NZI79" s="709"/>
      <c r="NZJ79" s="709"/>
      <c r="NZK79" s="709"/>
      <c r="NZL79" s="709"/>
      <c r="NZM79" s="709"/>
      <c r="NZN79" s="709"/>
      <c r="NZO79" s="709"/>
      <c r="NZP79" s="709"/>
      <c r="NZQ79" s="709"/>
      <c r="NZR79" s="709"/>
      <c r="NZS79" s="709"/>
      <c r="NZT79" s="709"/>
      <c r="NZU79" s="709"/>
      <c r="NZV79" s="709"/>
      <c r="NZW79" s="709"/>
      <c r="NZX79" s="709"/>
      <c r="NZY79" s="709"/>
      <c r="NZZ79" s="709"/>
      <c r="OAA79" s="709"/>
      <c r="OAB79" s="709"/>
      <c r="OAC79" s="709"/>
      <c r="OAD79" s="709"/>
      <c r="OAE79" s="709"/>
      <c r="OAF79" s="709"/>
      <c r="OAG79" s="709"/>
      <c r="OAH79" s="709"/>
      <c r="OAI79" s="709"/>
      <c r="OAJ79" s="709"/>
      <c r="OAK79" s="709"/>
      <c r="OAL79" s="709"/>
      <c r="OAM79" s="709"/>
      <c r="OAN79" s="709"/>
      <c r="OAO79" s="709"/>
      <c r="OAP79" s="709"/>
      <c r="OAQ79" s="709"/>
      <c r="OAR79" s="709"/>
      <c r="OAS79" s="709"/>
      <c r="OAT79" s="709"/>
      <c r="OAU79" s="709"/>
      <c r="OAV79" s="709"/>
      <c r="OAW79" s="709"/>
      <c r="OAX79" s="709"/>
      <c r="OAY79" s="709"/>
      <c r="OAZ79" s="709"/>
      <c r="OBA79" s="709"/>
      <c r="OBB79" s="709"/>
      <c r="OBC79" s="709"/>
      <c r="OBD79" s="709"/>
      <c r="OBE79" s="709"/>
      <c r="OBF79" s="709"/>
      <c r="OBG79" s="709"/>
      <c r="OBH79" s="709"/>
      <c r="OBI79" s="709"/>
      <c r="OBJ79" s="709"/>
      <c r="OBK79" s="709"/>
      <c r="OBL79" s="709"/>
      <c r="OBM79" s="709"/>
      <c r="OBN79" s="709"/>
      <c r="OBO79" s="709"/>
      <c r="OBP79" s="709"/>
      <c r="OBQ79" s="709"/>
      <c r="OBR79" s="709"/>
      <c r="OBS79" s="709"/>
      <c r="OBT79" s="709"/>
      <c r="OBU79" s="709"/>
      <c r="OBV79" s="709"/>
      <c r="OBW79" s="709"/>
      <c r="OBX79" s="709"/>
      <c r="OBY79" s="709"/>
      <c r="OBZ79" s="709"/>
      <c r="OCA79" s="709"/>
      <c r="OCB79" s="709"/>
      <c r="OCC79" s="709"/>
      <c r="OCD79" s="709"/>
      <c r="OCE79" s="709"/>
      <c r="OCF79" s="709"/>
      <c r="OCG79" s="709"/>
      <c r="OCH79" s="709"/>
      <c r="OCI79" s="709"/>
      <c r="OCJ79" s="709"/>
      <c r="OCK79" s="709"/>
      <c r="OCL79" s="709"/>
      <c r="OCM79" s="709"/>
      <c r="OCN79" s="709"/>
      <c r="OCO79" s="709"/>
      <c r="OCP79" s="709"/>
      <c r="OCQ79" s="709"/>
      <c r="OCR79" s="709"/>
      <c r="OCS79" s="709"/>
      <c r="OCT79" s="709"/>
      <c r="OCU79" s="709"/>
      <c r="OCV79" s="709"/>
      <c r="OCW79" s="709"/>
      <c r="OCX79" s="709"/>
      <c r="OCY79" s="709"/>
      <c r="OCZ79" s="709"/>
      <c r="ODA79" s="709"/>
      <c r="ODB79" s="709"/>
      <c r="ODC79" s="709"/>
      <c r="ODD79" s="709"/>
      <c r="ODE79" s="709"/>
      <c r="ODF79" s="709"/>
      <c r="ODG79" s="709"/>
      <c r="ODH79" s="709"/>
      <c r="ODI79" s="709"/>
      <c r="ODJ79" s="709"/>
      <c r="ODK79" s="709"/>
      <c r="ODL79" s="709"/>
      <c r="ODM79" s="709"/>
      <c r="ODN79" s="709"/>
      <c r="ODO79" s="709"/>
      <c r="ODP79" s="709"/>
      <c r="ODQ79" s="709"/>
      <c r="ODR79" s="709"/>
      <c r="ODS79" s="709"/>
      <c r="ODT79" s="709"/>
      <c r="ODU79" s="709"/>
      <c r="ODV79" s="709"/>
      <c r="ODW79" s="709"/>
      <c r="ODX79" s="709"/>
      <c r="ODY79" s="709"/>
      <c r="ODZ79" s="709"/>
      <c r="OEA79" s="709"/>
      <c r="OEB79" s="709"/>
      <c r="OEC79" s="709"/>
      <c r="OED79" s="709"/>
      <c r="OEE79" s="709"/>
      <c r="OEF79" s="709"/>
      <c r="OEG79" s="709"/>
      <c r="OEH79" s="709"/>
      <c r="OEI79" s="709"/>
      <c r="OEJ79" s="709"/>
      <c r="OEK79" s="709"/>
      <c r="OEL79" s="709"/>
      <c r="OEM79" s="709"/>
      <c r="OEN79" s="709"/>
      <c r="OEO79" s="709"/>
      <c r="OEP79" s="709"/>
      <c r="OEQ79" s="709"/>
      <c r="OER79" s="709"/>
      <c r="OES79" s="709"/>
      <c r="OET79" s="709"/>
      <c r="OEU79" s="709"/>
      <c r="OEV79" s="709"/>
      <c r="OEW79" s="709"/>
      <c r="OEX79" s="709"/>
      <c r="OEY79" s="709"/>
      <c r="OEZ79" s="709"/>
      <c r="OFA79" s="709"/>
      <c r="OFB79" s="709"/>
      <c r="OFC79" s="709"/>
      <c r="OFD79" s="709"/>
      <c r="OFE79" s="709"/>
      <c r="OFF79" s="709"/>
      <c r="OFG79" s="709"/>
      <c r="OFH79" s="709"/>
      <c r="OFI79" s="709"/>
      <c r="OFJ79" s="709"/>
      <c r="OFK79" s="709"/>
      <c r="OFL79" s="709"/>
      <c r="OFM79" s="709"/>
      <c r="OFN79" s="709"/>
      <c r="OFO79" s="709"/>
      <c r="OFP79" s="709"/>
      <c r="OFQ79" s="709"/>
      <c r="OFR79" s="709"/>
      <c r="OFS79" s="709"/>
      <c r="OFT79" s="709"/>
      <c r="OFU79" s="709"/>
      <c r="OFV79" s="709"/>
      <c r="OFW79" s="709"/>
      <c r="OFX79" s="709"/>
      <c r="OFY79" s="709"/>
      <c r="OFZ79" s="709"/>
      <c r="OGA79" s="709"/>
      <c r="OGB79" s="709"/>
      <c r="OGC79" s="709"/>
      <c r="OGD79" s="709"/>
      <c r="OGE79" s="709"/>
      <c r="OGF79" s="709"/>
      <c r="OGG79" s="709"/>
      <c r="OGH79" s="709"/>
      <c r="OGI79" s="709"/>
      <c r="OGJ79" s="709"/>
      <c r="OGK79" s="709"/>
      <c r="OGL79" s="709"/>
      <c r="OGM79" s="709"/>
      <c r="OGN79" s="709"/>
      <c r="OGO79" s="709"/>
      <c r="OGP79" s="709"/>
      <c r="OGQ79" s="709"/>
      <c r="OGR79" s="709"/>
      <c r="OGS79" s="709"/>
      <c r="OGT79" s="709"/>
      <c r="OGU79" s="709"/>
      <c r="OGV79" s="709"/>
      <c r="OGW79" s="709"/>
      <c r="OGX79" s="709"/>
      <c r="OGY79" s="709"/>
      <c r="OGZ79" s="709"/>
      <c r="OHA79" s="709"/>
      <c r="OHB79" s="709"/>
      <c r="OHC79" s="709"/>
      <c r="OHD79" s="709"/>
      <c r="OHE79" s="709"/>
      <c r="OHF79" s="709"/>
      <c r="OHG79" s="709"/>
      <c r="OHH79" s="709"/>
      <c r="OHI79" s="709"/>
      <c r="OHJ79" s="709"/>
      <c r="OHK79" s="709"/>
      <c r="OHL79" s="709"/>
      <c r="OHM79" s="709"/>
      <c r="OHN79" s="709"/>
      <c r="OHO79" s="709"/>
      <c r="OHP79" s="709"/>
      <c r="OHQ79" s="709"/>
      <c r="OHR79" s="709"/>
      <c r="OHS79" s="709"/>
      <c r="OHT79" s="709"/>
      <c r="OHU79" s="709"/>
      <c r="OHV79" s="709"/>
      <c r="OHW79" s="709"/>
      <c r="OHX79" s="709"/>
      <c r="OHY79" s="709"/>
      <c r="OHZ79" s="709"/>
      <c r="OIA79" s="709"/>
      <c r="OIB79" s="709"/>
      <c r="OIC79" s="709"/>
      <c r="OID79" s="709"/>
      <c r="OIE79" s="709"/>
      <c r="OIF79" s="709"/>
      <c r="OIG79" s="709"/>
      <c r="OIH79" s="709"/>
      <c r="OII79" s="709"/>
      <c r="OIJ79" s="709"/>
      <c r="OIK79" s="709"/>
      <c r="OIL79" s="709"/>
      <c r="OIM79" s="709"/>
      <c r="OIN79" s="709"/>
      <c r="OIO79" s="709"/>
      <c r="OIP79" s="709"/>
      <c r="OIQ79" s="709"/>
      <c r="OIR79" s="709"/>
      <c r="OIS79" s="709"/>
      <c r="OIT79" s="709"/>
      <c r="OIU79" s="709"/>
      <c r="OIV79" s="709"/>
      <c r="OIW79" s="709"/>
      <c r="OIX79" s="709"/>
      <c r="OIY79" s="709"/>
      <c r="OIZ79" s="709"/>
      <c r="OJA79" s="709"/>
      <c r="OJB79" s="709"/>
      <c r="OJC79" s="709"/>
      <c r="OJD79" s="709"/>
      <c r="OJE79" s="709"/>
      <c r="OJF79" s="709"/>
      <c r="OJG79" s="709"/>
      <c r="OJH79" s="709"/>
      <c r="OJI79" s="709"/>
      <c r="OJJ79" s="709"/>
      <c r="OJK79" s="709"/>
      <c r="OJL79" s="709"/>
      <c r="OJM79" s="709"/>
      <c r="OJN79" s="709"/>
      <c r="OJO79" s="709"/>
      <c r="OJP79" s="709"/>
      <c r="OJQ79" s="709"/>
      <c r="OJR79" s="709"/>
      <c r="OJS79" s="709"/>
      <c r="OJT79" s="709"/>
      <c r="OJU79" s="709"/>
      <c r="OJV79" s="709"/>
      <c r="OJW79" s="709"/>
      <c r="OJX79" s="709"/>
      <c r="OJY79" s="709"/>
      <c r="OJZ79" s="709"/>
      <c r="OKA79" s="709"/>
      <c r="OKB79" s="709"/>
      <c r="OKC79" s="709"/>
      <c r="OKD79" s="709"/>
      <c r="OKE79" s="709"/>
      <c r="OKF79" s="709"/>
      <c r="OKG79" s="709"/>
      <c r="OKH79" s="709"/>
      <c r="OKI79" s="709"/>
      <c r="OKJ79" s="709"/>
      <c r="OKK79" s="709"/>
      <c r="OKL79" s="709"/>
      <c r="OKM79" s="709"/>
      <c r="OKN79" s="709"/>
      <c r="OKO79" s="709"/>
      <c r="OKP79" s="709"/>
      <c r="OKQ79" s="709"/>
      <c r="OKR79" s="709"/>
      <c r="OKS79" s="709"/>
      <c r="OKT79" s="709"/>
      <c r="OKU79" s="709"/>
      <c r="OKV79" s="709"/>
      <c r="OKW79" s="709"/>
      <c r="OKX79" s="709"/>
      <c r="OKY79" s="709"/>
      <c r="OKZ79" s="709"/>
      <c r="OLA79" s="709"/>
      <c r="OLB79" s="709"/>
      <c r="OLC79" s="709"/>
      <c r="OLD79" s="709"/>
      <c r="OLE79" s="709"/>
      <c r="OLF79" s="709"/>
      <c r="OLG79" s="709"/>
      <c r="OLH79" s="709"/>
      <c r="OLI79" s="709"/>
      <c r="OLJ79" s="709"/>
      <c r="OLK79" s="709"/>
      <c r="OLL79" s="709"/>
      <c r="OLM79" s="709"/>
      <c r="OLN79" s="709"/>
      <c r="OLO79" s="709"/>
      <c r="OLP79" s="709"/>
      <c r="OLQ79" s="709"/>
      <c r="OLR79" s="709"/>
      <c r="OLS79" s="709"/>
      <c r="OLT79" s="709"/>
      <c r="OLU79" s="709"/>
      <c r="OLV79" s="709"/>
      <c r="OLW79" s="709"/>
      <c r="OLX79" s="709"/>
      <c r="OLY79" s="709"/>
      <c r="OLZ79" s="709"/>
      <c r="OMA79" s="709"/>
      <c r="OMB79" s="709"/>
      <c r="OMC79" s="709"/>
      <c r="OMD79" s="709"/>
      <c r="OME79" s="709"/>
      <c r="OMF79" s="709"/>
      <c r="OMG79" s="709"/>
      <c r="OMH79" s="709"/>
      <c r="OMI79" s="709"/>
      <c r="OMJ79" s="709"/>
      <c r="OMK79" s="709"/>
      <c r="OML79" s="709"/>
      <c r="OMM79" s="709"/>
      <c r="OMN79" s="709"/>
      <c r="OMO79" s="709"/>
      <c r="OMP79" s="709"/>
      <c r="OMQ79" s="709"/>
      <c r="OMR79" s="709"/>
      <c r="OMS79" s="709"/>
      <c r="OMT79" s="709"/>
      <c r="OMU79" s="709"/>
      <c r="OMV79" s="709"/>
      <c r="OMW79" s="709"/>
      <c r="OMX79" s="709"/>
      <c r="OMY79" s="709"/>
      <c r="OMZ79" s="709"/>
      <c r="ONA79" s="709"/>
      <c r="ONB79" s="709"/>
      <c r="ONC79" s="709"/>
      <c r="OND79" s="709"/>
      <c r="ONE79" s="709"/>
      <c r="ONF79" s="709"/>
      <c r="ONG79" s="709"/>
      <c r="ONH79" s="709"/>
      <c r="ONI79" s="709"/>
      <c r="ONJ79" s="709"/>
      <c r="ONK79" s="709"/>
      <c r="ONL79" s="709"/>
      <c r="ONM79" s="709"/>
      <c r="ONN79" s="709"/>
      <c r="ONO79" s="709"/>
      <c r="ONP79" s="709"/>
      <c r="ONQ79" s="709"/>
      <c r="ONR79" s="709"/>
      <c r="ONS79" s="709"/>
      <c r="ONT79" s="709"/>
      <c r="ONU79" s="709"/>
      <c r="ONV79" s="709"/>
      <c r="ONW79" s="709"/>
      <c r="ONX79" s="709"/>
      <c r="ONY79" s="709"/>
      <c r="ONZ79" s="709"/>
      <c r="OOA79" s="709"/>
      <c r="OOB79" s="709"/>
      <c r="OOC79" s="709"/>
      <c r="OOD79" s="709"/>
      <c r="OOE79" s="709"/>
      <c r="OOF79" s="709"/>
      <c r="OOG79" s="709"/>
      <c r="OOH79" s="709"/>
      <c r="OOI79" s="709"/>
      <c r="OOJ79" s="709"/>
      <c r="OOK79" s="709"/>
      <c r="OOL79" s="709"/>
      <c r="OOM79" s="709"/>
      <c r="OON79" s="709"/>
      <c r="OOO79" s="709"/>
      <c r="OOP79" s="709"/>
      <c r="OOQ79" s="709"/>
      <c r="OOR79" s="709"/>
      <c r="OOS79" s="709"/>
      <c r="OOT79" s="709"/>
      <c r="OOU79" s="709"/>
      <c r="OOV79" s="709"/>
      <c r="OOW79" s="709"/>
      <c r="OOX79" s="709"/>
      <c r="OOY79" s="709"/>
      <c r="OOZ79" s="709"/>
      <c r="OPA79" s="709"/>
      <c r="OPB79" s="709"/>
      <c r="OPC79" s="709"/>
      <c r="OPD79" s="709"/>
      <c r="OPE79" s="709"/>
      <c r="OPF79" s="709"/>
      <c r="OPG79" s="709"/>
      <c r="OPH79" s="709"/>
      <c r="OPI79" s="709"/>
      <c r="OPJ79" s="709"/>
      <c r="OPK79" s="709"/>
      <c r="OPL79" s="709"/>
      <c r="OPM79" s="709"/>
      <c r="OPN79" s="709"/>
      <c r="OPO79" s="709"/>
      <c r="OPP79" s="709"/>
      <c r="OPQ79" s="709"/>
      <c r="OPR79" s="709"/>
      <c r="OPS79" s="709"/>
      <c r="OPT79" s="709"/>
      <c r="OPU79" s="709"/>
      <c r="OPV79" s="709"/>
      <c r="OPW79" s="709"/>
      <c r="OPX79" s="709"/>
      <c r="OPY79" s="709"/>
      <c r="OPZ79" s="709"/>
      <c r="OQA79" s="709"/>
      <c r="OQB79" s="709"/>
      <c r="OQC79" s="709"/>
      <c r="OQD79" s="709"/>
      <c r="OQE79" s="709"/>
      <c r="OQF79" s="709"/>
      <c r="OQG79" s="709"/>
      <c r="OQH79" s="709"/>
      <c r="OQI79" s="709"/>
      <c r="OQJ79" s="709"/>
      <c r="OQK79" s="709"/>
      <c r="OQL79" s="709"/>
      <c r="OQM79" s="709"/>
      <c r="OQN79" s="709"/>
      <c r="OQO79" s="709"/>
      <c r="OQP79" s="709"/>
      <c r="OQQ79" s="709"/>
      <c r="OQR79" s="709"/>
      <c r="OQS79" s="709"/>
      <c r="OQT79" s="709"/>
      <c r="OQU79" s="709"/>
      <c r="OQV79" s="709"/>
      <c r="OQW79" s="709"/>
      <c r="OQX79" s="709"/>
      <c r="OQY79" s="709"/>
      <c r="OQZ79" s="709"/>
      <c r="ORA79" s="709"/>
      <c r="ORB79" s="709"/>
      <c r="ORC79" s="709"/>
      <c r="ORD79" s="709"/>
      <c r="ORE79" s="709"/>
      <c r="ORF79" s="709"/>
      <c r="ORG79" s="709"/>
      <c r="ORH79" s="709"/>
      <c r="ORI79" s="709"/>
      <c r="ORJ79" s="709"/>
      <c r="ORK79" s="709"/>
      <c r="ORL79" s="709"/>
      <c r="ORM79" s="709"/>
      <c r="ORN79" s="709"/>
      <c r="ORO79" s="709"/>
      <c r="ORP79" s="709"/>
      <c r="ORQ79" s="709"/>
      <c r="ORR79" s="709"/>
      <c r="ORS79" s="709"/>
      <c r="ORT79" s="709"/>
      <c r="ORU79" s="709"/>
      <c r="ORV79" s="709"/>
      <c r="ORW79" s="709"/>
      <c r="ORX79" s="709"/>
      <c r="ORY79" s="709"/>
      <c r="ORZ79" s="709"/>
      <c r="OSA79" s="709"/>
      <c r="OSB79" s="709"/>
      <c r="OSC79" s="709"/>
      <c r="OSD79" s="709"/>
      <c r="OSE79" s="709"/>
      <c r="OSF79" s="709"/>
      <c r="OSG79" s="709"/>
      <c r="OSH79" s="709"/>
      <c r="OSI79" s="709"/>
      <c r="OSJ79" s="709"/>
      <c r="OSK79" s="709"/>
      <c r="OSL79" s="709"/>
      <c r="OSM79" s="709"/>
      <c r="OSN79" s="709"/>
      <c r="OSO79" s="709"/>
      <c r="OSP79" s="709"/>
      <c r="OSQ79" s="709"/>
      <c r="OSR79" s="709"/>
      <c r="OSS79" s="709"/>
      <c r="OST79" s="709"/>
      <c r="OSU79" s="709"/>
      <c r="OSV79" s="709"/>
      <c r="OSW79" s="709"/>
      <c r="OSX79" s="709"/>
      <c r="OSY79" s="709"/>
      <c r="OSZ79" s="709"/>
      <c r="OTA79" s="709"/>
      <c r="OTB79" s="709"/>
      <c r="OTC79" s="709"/>
      <c r="OTD79" s="709"/>
      <c r="OTE79" s="709"/>
      <c r="OTF79" s="709"/>
      <c r="OTG79" s="709"/>
      <c r="OTH79" s="709"/>
      <c r="OTI79" s="709"/>
      <c r="OTJ79" s="709"/>
      <c r="OTK79" s="709"/>
      <c r="OTL79" s="709"/>
      <c r="OTM79" s="709"/>
      <c r="OTN79" s="709"/>
      <c r="OTO79" s="709"/>
      <c r="OTP79" s="709"/>
      <c r="OTQ79" s="709"/>
      <c r="OTR79" s="709"/>
      <c r="OTS79" s="709"/>
      <c r="OTT79" s="709"/>
      <c r="OTU79" s="709"/>
      <c r="OTV79" s="709"/>
      <c r="OTW79" s="709"/>
      <c r="OTX79" s="709"/>
      <c r="OTY79" s="709"/>
      <c r="OTZ79" s="709"/>
      <c r="OUA79" s="709"/>
      <c r="OUB79" s="709"/>
      <c r="OUC79" s="709"/>
      <c r="OUD79" s="709"/>
      <c r="OUE79" s="709"/>
      <c r="OUF79" s="709"/>
      <c r="OUG79" s="709"/>
      <c r="OUH79" s="709"/>
      <c r="OUI79" s="709"/>
      <c r="OUJ79" s="709"/>
      <c r="OUK79" s="709"/>
      <c r="OUL79" s="709"/>
      <c r="OUM79" s="709"/>
      <c r="OUN79" s="709"/>
      <c r="OUO79" s="709"/>
      <c r="OUP79" s="709"/>
      <c r="OUQ79" s="709"/>
      <c r="OUR79" s="709"/>
      <c r="OUS79" s="709"/>
      <c r="OUT79" s="709"/>
      <c r="OUU79" s="709"/>
      <c r="OUV79" s="709"/>
      <c r="OUW79" s="709"/>
      <c r="OUX79" s="709"/>
      <c r="OUY79" s="709"/>
      <c r="OUZ79" s="709"/>
      <c r="OVA79" s="709"/>
      <c r="OVB79" s="709"/>
      <c r="OVC79" s="709"/>
      <c r="OVD79" s="709"/>
      <c r="OVE79" s="709"/>
      <c r="OVF79" s="709"/>
      <c r="OVG79" s="709"/>
      <c r="OVH79" s="709"/>
      <c r="OVI79" s="709"/>
      <c r="OVJ79" s="709"/>
      <c r="OVK79" s="709"/>
      <c r="OVL79" s="709"/>
      <c r="OVM79" s="709"/>
      <c r="OVN79" s="709"/>
      <c r="OVO79" s="709"/>
      <c r="OVP79" s="709"/>
      <c r="OVQ79" s="709"/>
      <c r="OVR79" s="709"/>
      <c r="OVS79" s="709"/>
      <c r="OVT79" s="709"/>
      <c r="OVU79" s="709"/>
      <c r="OVV79" s="709"/>
      <c r="OVW79" s="709"/>
      <c r="OVX79" s="709"/>
      <c r="OVY79" s="709"/>
      <c r="OVZ79" s="709"/>
      <c r="OWA79" s="709"/>
      <c r="OWB79" s="709"/>
      <c r="OWC79" s="709"/>
      <c r="OWD79" s="709"/>
      <c r="OWE79" s="709"/>
      <c r="OWF79" s="709"/>
      <c r="OWG79" s="709"/>
      <c r="OWH79" s="709"/>
      <c r="OWI79" s="709"/>
      <c r="OWJ79" s="709"/>
      <c r="OWK79" s="709"/>
      <c r="OWL79" s="709"/>
      <c r="OWM79" s="709"/>
      <c r="OWN79" s="709"/>
      <c r="OWO79" s="709"/>
      <c r="OWP79" s="709"/>
      <c r="OWQ79" s="709"/>
      <c r="OWR79" s="709"/>
      <c r="OWS79" s="709"/>
      <c r="OWT79" s="709"/>
      <c r="OWU79" s="709"/>
      <c r="OWV79" s="709"/>
      <c r="OWW79" s="709"/>
      <c r="OWX79" s="709"/>
      <c r="OWY79" s="709"/>
      <c r="OWZ79" s="709"/>
      <c r="OXA79" s="709"/>
      <c r="OXB79" s="709"/>
      <c r="OXC79" s="709"/>
      <c r="OXD79" s="709"/>
      <c r="OXE79" s="709"/>
      <c r="OXF79" s="709"/>
      <c r="OXG79" s="709"/>
      <c r="OXH79" s="709"/>
      <c r="OXI79" s="709"/>
      <c r="OXJ79" s="709"/>
      <c r="OXK79" s="709"/>
      <c r="OXL79" s="709"/>
      <c r="OXM79" s="709"/>
      <c r="OXN79" s="709"/>
      <c r="OXO79" s="709"/>
      <c r="OXP79" s="709"/>
      <c r="OXQ79" s="709"/>
      <c r="OXR79" s="709"/>
      <c r="OXS79" s="709"/>
      <c r="OXT79" s="709"/>
      <c r="OXU79" s="709"/>
      <c r="OXV79" s="709"/>
      <c r="OXW79" s="709"/>
      <c r="OXX79" s="709"/>
      <c r="OXY79" s="709"/>
      <c r="OXZ79" s="709"/>
      <c r="OYA79" s="709"/>
      <c r="OYB79" s="709"/>
      <c r="OYC79" s="709"/>
      <c r="OYD79" s="709"/>
      <c r="OYE79" s="709"/>
      <c r="OYF79" s="709"/>
      <c r="OYG79" s="709"/>
      <c r="OYH79" s="709"/>
      <c r="OYI79" s="709"/>
      <c r="OYJ79" s="709"/>
      <c r="OYK79" s="709"/>
      <c r="OYL79" s="709"/>
      <c r="OYM79" s="709"/>
      <c r="OYN79" s="709"/>
      <c r="OYO79" s="709"/>
      <c r="OYP79" s="709"/>
      <c r="OYQ79" s="709"/>
      <c r="OYR79" s="709"/>
      <c r="OYS79" s="709"/>
      <c r="OYT79" s="709"/>
      <c r="OYU79" s="709"/>
      <c r="OYV79" s="709"/>
      <c r="OYW79" s="709"/>
      <c r="OYX79" s="709"/>
      <c r="OYY79" s="709"/>
      <c r="OYZ79" s="709"/>
      <c r="OZA79" s="709"/>
      <c r="OZB79" s="709"/>
      <c r="OZC79" s="709"/>
      <c r="OZD79" s="709"/>
      <c r="OZE79" s="709"/>
      <c r="OZF79" s="709"/>
      <c r="OZG79" s="709"/>
      <c r="OZH79" s="709"/>
      <c r="OZI79" s="709"/>
      <c r="OZJ79" s="709"/>
      <c r="OZK79" s="709"/>
      <c r="OZL79" s="709"/>
      <c r="OZM79" s="709"/>
      <c r="OZN79" s="709"/>
      <c r="OZO79" s="709"/>
      <c r="OZP79" s="709"/>
      <c r="OZQ79" s="709"/>
      <c r="OZR79" s="709"/>
      <c r="OZS79" s="709"/>
      <c r="OZT79" s="709"/>
      <c r="OZU79" s="709"/>
      <c r="OZV79" s="709"/>
      <c r="OZW79" s="709"/>
      <c r="OZX79" s="709"/>
      <c r="OZY79" s="709"/>
      <c r="OZZ79" s="709"/>
      <c r="PAA79" s="709"/>
      <c r="PAB79" s="709"/>
      <c r="PAC79" s="709"/>
      <c r="PAD79" s="709"/>
      <c r="PAE79" s="709"/>
      <c r="PAF79" s="709"/>
      <c r="PAG79" s="709"/>
      <c r="PAH79" s="709"/>
      <c r="PAI79" s="709"/>
      <c r="PAJ79" s="709"/>
      <c r="PAK79" s="709"/>
      <c r="PAL79" s="709"/>
      <c r="PAM79" s="709"/>
      <c r="PAN79" s="709"/>
      <c r="PAO79" s="709"/>
      <c r="PAP79" s="709"/>
      <c r="PAQ79" s="709"/>
      <c r="PAR79" s="709"/>
      <c r="PAS79" s="709"/>
      <c r="PAT79" s="709"/>
      <c r="PAU79" s="709"/>
      <c r="PAV79" s="709"/>
      <c r="PAW79" s="709"/>
      <c r="PAX79" s="709"/>
      <c r="PAY79" s="709"/>
      <c r="PAZ79" s="709"/>
      <c r="PBA79" s="709"/>
      <c r="PBB79" s="709"/>
      <c r="PBC79" s="709"/>
      <c r="PBD79" s="709"/>
      <c r="PBE79" s="709"/>
      <c r="PBF79" s="709"/>
      <c r="PBG79" s="709"/>
      <c r="PBH79" s="709"/>
      <c r="PBI79" s="709"/>
      <c r="PBJ79" s="709"/>
      <c r="PBK79" s="709"/>
      <c r="PBL79" s="709"/>
      <c r="PBM79" s="709"/>
      <c r="PBN79" s="709"/>
      <c r="PBO79" s="709"/>
      <c r="PBP79" s="709"/>
      <c r="PBQ79" s="709"/>
      <c r="PBR79" s="709"/>
      <c r="PBS79" s="709"/>
      <c r="PBT79" s="709"/>
      <c r="PBU79" s="709"/>
      <c r="PBV79" s="709"/>
      <c r="PBW79" s="709"/>
      <c r="PBX79" s="709"/>
      <c r="PBY79" s="709"/>
      <c r="PBZ79" s="709"/>
      <c r="PCA79" s="709"/>
      <c r="PCB79" s="709"/>
      <c r="PCC79" s="709"/>
      <c r="PCD79" s="709"/>
      <c r="PCE79" s="709"/>
      <c r="PCF79" s="709"/>
      <c r="PCG79" s="709"/>
      <c r="PCH79" s="709"/>
      <c r="PCI79" s="709"/>
      <c r="PCJ79" s="709"/>
      <c r="PCK79" s="709"/>
      <c r="PCL79" s="709"/>
      <c r="PCM79" s="709"/>
      <c r="PCN79" s="709"/>
      <c r="PCO79" s="709"/>
      <c r="PCP79" s="709"/>
      <c r="PCQ79" s="709"/>
      <c r="PCR79" s="709"/>
      <c r="PCS79" s="709"/>
      <c r="PCT79" s="709"/>
      <c r="PCU79" s="709"/>
      <c r="PCV79" s="709"/>
      <c r="PCW79" s="709"/>
      <c r="PCX79" s="709"/>
      <c r="PCY79" s="709"/>
      <c r="PCZ79" s="709"/>
      <c r="PDA79" s="709"/>
      <c r="PDB79" s="709"/>
      <c r="PDC79" s="709"/>
      <c r="PDD79" s="709"/>
      <c r="PDE79" s="709"/>
      <c r="PDF79" s="709"/>
      <c r="PDG79" s="709"/>
      <c r="PDH79" s="709"/>
      <c r="PDI79" s="709"/>
      <c r="PDJ79" s="709"/>
      <c r="PDK79" s="709"/>
      <c r="PDL79" s="709"/>
      <c r="PDM79" s="709"/>
      <c r="PDN79" s="709"/>
      <c r="PDO79" s="709"/>
      <c r="PDP79" s="709"/>
      <c r="PDQ79" s="709"/>
      <c r="PDR79" s="709"/>
      <c r="PDS79" s="709"/>
      <c r="PDT79" s="709"/>
      <c r="PDU79" s="709"/>
      <c r="PDV79" s="709"/>
      <c r="PDW79" s="709"/>
      <c r="PDX79" s="709"/>
      <c r="PDY79" s="709"/>
      <c r="PDZ79" s="709"/>
      <c r="PEA79" s="709"/>
      <c r="PEB79" s="709"/>
      <c r="PEC79" s="709"/>
      <c r="PED79" s="709"/>
      <c r="PEE79" s="709"/>
      <c r="PEF79" s="709"/>
      <c r="PEG79" s="709"/>
      <c r="PEH79" s="709"/>
      <c r="PEI79" s="709"/>
      <c r="PEJ79" s="709"/>
      <c r="PEK79" s="709"/>
      <c r="PEL79" s="709"/>
      <c r="PEM79" s="709"/>
      <c r="PEN79" s="709"/>
      <c r="PEO79" s="709"/>
      <c r="PEP79" s="709"/>
      <c r="PEQ79" s="709"/>
      <c r="PER79" s="709"/>
      <c r="PES79" s="709"/>
      <c r="PET79" s="709"/>
      <c r="PEU79" s="709"/>
      <c r="PEV79" s="709"/>
      <c r="PEW79" s="709"/>
      <c r="PEX79" s="709"/>
      <c r="PEY79" s="709"/>
      <c r="PEZ79" s="709"/>
      <c r="PFA79" s="709"/>
      <c r="PFB79" s="709"/>
      <c r="PFC79" s="709"/>
      <c r="PFD79" s="709"/>
      <c r="PFE79" s="709"/>
      <c r="PFF79" s="709"/>
      <c r="PFG79" s="709"/>
      <c r="PFH79" s="709"/>
      <c r="PFI79" s="709"/>
      <c r="PFJ79" s="709"/>
      <c r="PFK79" s="709"/>
      <c r="PFL79" s="709"/>
      <c r="PFM79" s="709"/>
      <c r="PFN79" s="709"/>
      <c r="PFO79" s="709"/>
      <c r="PFP79" s="709"/>
      <c r="PFQ79" s="709"/>
      <c r="PFR79" s="709"/>
      <c r="PFS79" s="709"/>
      <c r="PFT79" s="709"/>
      <c r="PFU79" s="709"/>
      <c r="PFV79" s="709"/>
      <c r="PFW79" s="709"/>
      <c r="PFX79" s="709"/>
      <c r="PFY79" s="709"/>
      <c r="PFZ79" s="709"/>
      <c r="PGA79" s="709"/>
      <c r="PGB79" s="709"/>
      <c r="PGC79" s="709"/>
      <c r="PGD79" s="709"/>
      <c r="PGE79" s="709"/>
      <c r="PGF79" s="709"/>
      <c r="PGG79" s="709"/>
      <c r="PGH79" s="709"/>
      <c r="PGI79" s="709"/>
      <c r="PGJ79" s="709"/>
      <c r="PGK79" s="709"/>
      <c r="PGL79" s="709"/>
      <c r="PGM79" s="709"/>
      <c r="PGN79" s="709"/>
      <c r="PGO79" s="709"/>
      <c r="PGP79" s="709"/>
      <c r="PGQ79" s="709"/>
      <c r="PGR79" s="709"/>
      <c r="PGS79" s="709"/>
      <c r="PGT79" s="709"/>
      <c r="PGU79" s="709"/>
      <c r="PGV79" s="709"/>
      <c r="PGW79" s="709"/>
      <c r="PGX79" s="709"/>
      <c r="PGY79" s="709"/>
      <c r="PGZ79" s="709"/>
      <c r="PHA79" s="709"/>
      <c r="PHB79" s="709"/>
      <c r="PHC79" s="709"/>
      <c r="PHD79" s="709"/>
      <c r="PHE79" s="709"/>
      <c r="PHF79" s="709"/>
      <c r="PHG79" s="709"/>
      <c r="PHH79" s="709"/>
      <c r="PHI79" s="709"/>
      <c r="PHJ79" s="709"/>
      <c r="PHK79" s="709"/>
      <c r="PHL79" s="709"/>
      <c r="PHM79" s="709"/>
      <c r="PHN79" s="709"/>
      <c r="PHO79" s="709"/>
      <c r="PHP79" s="709"/>
      <c r="PHQ79" s="709"/>
      <c r="PHR79" s="709"/>
      <c r="PHS79" s="709"/>
      <c r="PHT79" s="709"/>
      <c r="PHU79" s="709"/>
      <c r="PHV79" s="709"/>
      <c r="PHW79" s="709"/>
      <c r="PHX79" s="709"/>
      <c r="PHY79" s="709"/>
      <c r="PHZ79" s="709"/>
      <c r="PIA79" s="709"/>
      <c r="PIB79" s="709"/>
      <c r="PIC79" s="709"/>
      <c r="PID79" s="709"/>
      <c r="PIE79" s="709"/>
      <c r="PIF79" s="709"/>
      <c r="PIG79" s="709"/>
      <c r="PIH79" s="709"/>
      <c r="PII79" s="709"/>
      <c r="PIJ79" s="709"/>
      <c r="PIK79" s="709"/>
      <c r="PIL79" s="709"/>
      <c r="PIM79" s="709"/>
      <c r="PIN79" s="709"/>
      <c r="PIO79" s="709"/>
      <c r="PIP79" s="709"/>
      <c r="PIQ79" s="709"/>
      <c r="PIR79" s="709"/>
      <c r="PIS79" s="709"/>
      <c r="PIT79" s="709"/>
      <c r="PIU79" s="709"/>
      <c r="PIV79" s="709"/>
      <c r="PIW79" s="709"/>
      <c r="PIX79" s="709"/>
      <c r="PIY79" s="709"/>
      <c r="PIZ79" s="709"/>
      <c r="PJA79" s="709"/>
      <c r="PJB79" s="709"/>
      <c r="PJC79" s="709"/>
      <c r="PJD79" s="709"/>
      <c r="PJE79" s="709"/>
      <c r="PJF79" s="709"/>
      <c r="PJG79" s="709"/>
      <c r="PJH79" s="709"/>
      <c r="PJI79" s="709"/>
      <c r="PJJ79" s="709"/>
      <c r="PJK79" s="709"/>
      <c r="PJL79" s="709"/>
      <c r="PJM79" s="709"/>
      <c r="PJN79" s="709"/>
      <c r="PJO79" s="709"/>
      <c r="PJP79" s="709"/>
      <c r="PJQ79" s="709"/>
      <c r="PJR79" s="709"/>
      <c r="PJS79" s="709"/>
      <c r="PJT79" s="709"/>
      <c r="PJU79" s="709"/>
      <c r="PJV79" s="709"/>
      <c r="PJW79" s="709"/>
      <c r="PJX79" s="709"/>
      <c r="PJY79" s="709"/>
      <c r="PJZ79" s="709"/>
      <c r="PKA79" s="709"/>
      <c r="PKB79" s="709"/>
      <c r="PKC79" s="709"/>
      <c r="PKD79" s="709"/>
      <c r="PKE79" s="709"/>
      <c r="PKF79" s="709"/>
      <c r="PKG79" s="709"/>
      <c r="PKH79" s="709"/>
      <c r="PKI79" s="709"/>
      <c r="PKJ79" s="709"/>
      <c r="PKK79" s="709"/>
      <c r="PKL79" s="709"/>
      <c r="PKM79" s="709"/>
      <c r="PKN79" s="709"/>
      <c r="PKO79" s="709"/>
      <c r="PKP79" s="709"/>
      <c r="PKQ79" s="709"/>
      <c r="PKR79" s="709"/>
      <c r="PKS79" s="709"/>
      <c r="PKT79" s="709"/>
      <c r="PKU79" s="709"/>
      <c r="PKV79" s="709"/>
      <c r="PKW79" s="709"/>
      <c r="PKX79" s="709"/>
      <c r="PKY79" s="709"/>
      <c r="PKZ79" s="709"/>
      <c r="PLA79" s="709"/>
      <c r="PLB79" s="709"/>
      <c r="PLC79" s="709"/>
      <c r="PLD79" s="709"/>
      <c r="PLE79" s="709"/>
      <c r="PLF79" s="709"/>
      <c r="PLG79" s="709"/>
      <c r="PLH79" s="709"/>
      <c r="PLI79" s="709"/>
      <c r="PLJ79" s="709"/>
      <c r="PLK79" s="709"/>
      <c r="PLL79" s="709"/>
      <c r="PLM79" s="709"/>
      <c r="PLN79" s="709"/>
      <c r="PLO79" s="709"/>
      <c r="PLP79" s="709"/>
      <c r="PLQ79" s="709"/>
      <c r="PLR79" s="709"/>
      <c r="PLS79" s="709"/>
      <c r="PLT79" s="709"/>
      <c r="PLU79" s="709"/>
      <c r="PLV79" s="709"/>
      <c r="PLW79" s="709"/>
      <c r="PLX79" s="709"/>
      <c r="PLY79" s="709"/>
      <c r="PLZ79" s="709"/>
      <c r="PMA79" s="709"/>
      <c r="PMB79" s="709"/>
      <c r="PMC79" s="709"/>
      <c r="PMD79" s="709"/>
      <c r="PME79" s="709"/>
      <c r="PMF79" s="709"/>
      <c r="PMG79" s="709"/>
      <c r="PMH79" s="709"/>
      <c r="PMI79" s="709"/>
      <c r="PMJ79" s="709"/>
      <c r="PMK79" s="709"/>
      <c r="PML79" s="709"/>
      <c r="PMM79" s="709"/>
      <c r="PMN79" s="709"/>
      <c r="PMO79" s="709"/>
      <c r="PMP79" s="709"/>
      <c r="PMQ79" s="709"/>
      <c r="PMR79" s="709"/>
      <c r="PMS79" s="709"/>
      <c r="PMT79" s="709"/>
      <c r="PMU79" s="709"/>
      <c r="PMV79" s="709"/>
      <c r="PMW79" s="709"/>
      <c r="PMX79" s="709"/>
      <c r="PMY79" s="709"/>
      <c r="PMZ79" s="709"/>
      <c r="PNA79" s="709"/>
      <c r="PNB79" s="709"/>
      <c r="PNC79" s="709"/>
      <c r="PND79" s="709"/>
      <c r="PNE79" s="709"/>
      <c r="PNF79" s="709"/>
      <c r="PNG79" s="709"/>
      <c r="PNH79" s="709"/>
      <c r="PNI79" s="709"/>
      <c r="PNJ79" s="709"/>
      <c r="PNK79" s="709"/>
      <c r="PNL79" s="709"/>
      <c r="PNM79" s="709"/>
      <c r="PNN79" s="709"/>
      <c r="PNO79" s="709"/>
      <c r="PNP79" s="709"/>
      <c r="PNQ79" s="709"/>
      <c r="PNR79" s="709"/>
      <c r="PNS79" s="709"/>
      <c r="PNT79" s="709"/>
      <c r="PNU79" s="709"/>
      <c r="PNV79" s="709"/>
      <c r="PNW79" s="709"/>
      <c r="PNX79" s="709"/>
      <c r="PNY79" s="709"/>
      <c r="PNZ79" s="709"/>
      <c r="POA79" s="709"/>
      <c r="POB79" s="709"/>
      <c r="POC79" s="709"/>
      <c r="POD79" s="709"/>
      <c r="POE79" s="709"/>
      <c r="POF79" s="709"/>
      <c r="POG79" s="709"/>
      <c r="POH79" s="709"/>
      <c r="POI79" s="709"/>
      <c r="POJ79" s="709"/>
      <c r="POK79" s="709"/>
      <c r="POL79" s="709"/>
      <c r="POM79" s="709"/>
      <c r="PON79" s="709"/>
      <c r="POO79" s="709"/>
      <c r="POP79" s="709"/>
      <c r="POQ79" s="709"/>
      <c r="POR79" s="709"/>
      <c r="POS79" s="709"/>
      <c r="POT79" s="709"/>
      <c r="POU79" s="709"/>
      <c r="POV79" s="709"/>
      <c r="POW79" s="709"/>
      <c r="POX79" s="709"/>
      <c r="POY79" s="709"/>
      <c r="POZ79" s="709"/>
      <c r="PPA79" s="709"/>
      <c r="PPB79" s="709"/>
      <c r="PPC79" s="709"/>
      <c r="PPD79" s="709"/>
      <c r="PPE79" s="709"/>
      <c r="PPF79" s="709"/>
      <c r="PPG79" s="709"/>
      <c r="PPH79" s="709"/>
      <c r="PPI79" s="709"/>
      <c r="PPJ79" s="709"/>
      <c r="PPK79" s="709"/>
      <c r="PPL79" s="709"/>
      <c r="PPM79" s="709"/>
      <c r="PPN79" s="709"/>
      <c r="PPO79" s="709"/>
      <c r="PPP79" s="709"/>
      <c r="PPQ79" s="709"/>
      <c r="PPR79" s="709"/>
      <c r="PPS79" s="709"/>
      <c r="PPT79" s="709"/>
      <c r="PPU79" s="709"/>
      <c r="PPV79" s="709"/>
      <c r="PPW79" s="709"/>
      <c r="PPX79" s="709"/>
      <c r="PPY79" s="709"/>
      <c r="PPZ79" s="709"/>
      <c r="PQA79" s="709"/>
      <c r="PQB79" s="709"/>
      <c r="PQC79" s="709"/>
      <c r="PQD79" s="709"/>
      <c r="PQE79" s="709"/>
      <c r="PQF79" s="709"/>
      <c r="PQG79" s="709"/>
      <c r="PQH79" s="709"/>
      <c r="PQI79" s="709"/>
      <c r="PQJ79" s="709"/>
      <c r="PQK79" s="709"/>
      <c r="PQL79" s="709"/>
      <c r="PQM79" s="709"/>
      <c r="PQN79" s="709"/>
      <c r="PQO79" s="709"/>
      <c r="PQP79" s="709"/>
      <c r="PQQ79" s="709"/>
      <c r="PQR79" s="709"/>
      <c r="PQS79" s="709"/>
      <c r="PQT79" s="709"/>
      <c r="PQU79" s="709"/>
      <c r="PQV79" s="709"/>
      <c r="PQW79" s="709"/>
      <c r="PQX79" s="709"/>
      <c r="PQY79" s="709"/>
      <c r="PQZ79" s="709"/>
      <c r="PRA79" s="709"/>
      <c r="PRB79" s="709"/>
      <c r="PRC79" s="709"/>
      <c r="PRD79" s="709"/>
      <c r="PRE79" s="709"/>
      <c r="PRF79" s="709"/>
      <c r="PRG79" s="709"/>
      <c r="PRH79" s="709"/>
      <c r="PRI79" s="709"/>
      <c r="PRJ79" s="709"/>
      <c r="PRK79" s="709"/>
      <c r="PRL79" s="709"/>
      <c r="PRM79" s="709"/>
      <c r="PRN79" s="709"/>
      <c r="PRO79" s="709"/>
      <c r="PRP79" s="709"/>
      <c r="PRQ79" s="709"/>
      <c r="PRR79" s="709"/>
      <c r="PRS79" s="709"/>
      <c r="PRT79" s="709"/>
      <c r="PRU79" s="709"/>
      <c r="PRV79" s="709"/>
      <c r="PRW79" s="709"/>
      <c r="PRX79" s="709"/>
      <c r="PRY79" s="709"/>
      <c r="PRZ79" s="709"/>
      <c r="PSA79" s="709"/>
      <c r="PSB79" s="709"/>
      <c r="PSC79" s="709"/>
      <c r="PSD79" s="709"/>
      <c r="PSE79" s="709"/>
      <c r="PSF79" s="709"/>
      <c r="PSG79" s="709"/>
      <c r="PSH79" s="709"/>
      <c r="PSI79" s="709"/>
      <c r="PSJ79" s="709"/>
      <c r="PSK79" s="709"/>
      <c r="PSL79" s="709"/>
      <c r="PSM79" s="709"/>
      <c r="PSN79" s="709"/>
      <c r="PSO79" s="709"/>
      <c r="PSP79" s="709"/>
      <c r="PSQ79" s="709"/>
      <c r="PSR79" s="709"/>
      <c r="PSS79" s="709"/>
      <c r="PST79" s="709"/>
      <c r="PSU79" s="709"/>
      <c r="PSV79" s="709"/>
      <c r="PSW79" s="709"/>
      <c r="PSX79" s="709"/>
      <c r="PSY79" s="709"/>
      <c r="PSZ79" s="709"/>
      <c r="PTA79" s="709"/>
      <c r="PTB79" s="709"/>
      <c r="PTC79" s="709"/>
      <c r="PTD79" s="709"/>
      <c r="PTE79" s="709"/>
      <c r="PTF79" s="709"/>
      <c r="PTG79" s="709"/>
      <c r="PTH79" s="709"/>
      <c r="PTI79" s="709"/>
      <c r="PTJ79" s="709"/>
      <c r="PTK79" s="709"/>
      <c r="PTL79" s="709"/>
      <c r="PTM79" s="709"/>
      <c r="PTN79" s="709"/>
      <c r="PTO79" s="709"/>
      <c r="PTP79" s="709"/>
      <c r="PTQ79" s="709"/>
      <c r="PTR79" s="709"/>
      <c r="PTS79" s="709"/>
      <c r="PTT79" s="709"/>
      <c r="PTU79" s="709"/>
      <c r="PTV79" s="709"/>
      <c r="PTW79" s="709"/>
      <c r="PTX79" s="709"/>
      <c r="PTY79" s="709"/>
      <c r="PTZ79" s="709"/>
      <c r="PUA79" s="709"/>
      <c r="PUB79" s="709"/>
      <c r="PUC79" s="709"/>
      <c r="PUD79" s="709"/>
      <c r="PUE79" s="709"/>
      <c r="PUF79" s="709"/>
      <c r="PUG79" s="709"/>
      <c r="PUH79" s="709"/>
      <c r="PUI79" s="709"/>
      <c r="PUJ79" s="709"/>
      <c r="PUK79" s="709"/>
      <c r="PUL79" s="709"/>
      <c r="PUM79" s="709"/>
      <c r="PUN79" s="709"/>
      <c r="PUO79" s="709"/>
      <c r="PUP79" s="709"/>
      <c r="PUQ79" s="709"/>
      <c r="PUR79" s="709"/>
      <c r="PUS79" s="709"/>
      <c r="PUT79" s="709"/>
      <c r="PUU79" s="709"/>
      <c r="PUV79" s="709"/>
      <c r="PUW79" s="709"/>
      <c r="PUX79" s="709"/>
      <c r="PUY79" s="709"/>
      <c r="PUZ79" s="709"/>
      <c r="PVA79" s="709"/>
      <c r="PVB79" s="709"/>
      <c r="PVC79" s="709"/>
      <c r="PVD79" s="709"/>
      <c r="PVE79" s="709"/>
      <c r="PVF79" s="709"/>
      <c r="PVG79" s="709"/>
      <c r="PVH79" s="709"/>
      <c r="PVI79" s="709"/>
      <c r="PVJ79" s="709"/>
      <c r="PVK79" s="709"/>
      <c r="PVL79" s="709"/>
      <c r="PVM79" s="709"/>
      <c r="PVN79" s="709"/>
      <c r="PVO79" s="709"/>
      <c r="PVP79" s="709"/>
      <c r="PVQ79" s="709"/>
      <c r="PVR79" s="709"/>
      <c r="PVS79" s="709"/>
      <c r="PVT79" s="709"/>
      <c r="PVU79" s="709"/>
      <c r="PVV79" s="709"/>
      <c r="PVW79" s="709"/>
      <c r="PVX79" s="709"/>
      <c r="PVY79" s="709"/>
      <c r="PVZ79" s="709"/>
      <c r="PWA79" s="709"/>
      <c r="PWB79" s="709"/>
      <c r="PWC79" s="709"/>
      <c r="PWD79" s="709"/>
      <c r="PWE79" s="709"/>
      <c r="PWF79" s="709"/>
      <c r="PWG79" s="709"/>
      <c r="PWH79" s="709"/>
      <c r="PWI79" s="709"/>
      <c r="PWJ79" s="709"/>
      <c r="PWK79" s="709"/>
      <c r="PWL79" s="709"/>
      <c r="PWM79" s="709"/>
      <c r="PWN79" s="709"/>
      <c r="PWO79" s="709"/>
      <c r="PWP79" s="709"/>
      <c r="PWQ79" s="709"/>
      <c r="PWR79" s="709"/>
      <c r="PWS79" s="709"/>
      <c r="PWT79" s="709"/>
      <c r="PWU79" s="709"/>
      <c r="PWV79" s="709"/>
      <c r="PWW79" s="709"/>
      <c r="PWX79" s="709"/>
      <c r="PWY79" s="709"/>
      <c r="PWZ79" s="709"/>
      <c r="PXA79" s="709"/>
      <c r="PXB79" s="709"/>
      <c r="PXC79" s="709"/>
      <c r="PXD79" s="709"/>
      <c r="PXE79" s="709"/>
      <c r="PXF79" s="709"/>
      <c r="PXG79" s="709"/>
      <c r="PXH79" s="709"/>
      <c r="PXI79" s="709"/>
      <c r="PXJ79" s="709"/>
      <c r="PXK79" s="709"/>
      <c r="PXL79" s="709"/>
      <c r="PXM79" s="709"/>
      <c r="PXN79" s="709"/>
      <c r="PXO79" s="709"/>
      <c r="PXP79" s="709"/>
      <c r="PXQ79" s="709"/>
      <c r="PXR79" s="709"/>
      <c r="PXS79" s="709"/>
      <c r="PXT79" s="709"/>
      <c r="PXU79" s="709"/>
      <c r="PXV79" s="709"/>
      <c r="PXW79" s="709"/>
      <c r="PXX79" s="709"/>
      <c r="PXY79" s="709"/>
      <c r="PXZ79" s="709"/>
      <c r="PYA79" s="709"/>
      <c r="PYB79" s="709"/>
      <c r="PYC79" s="709"/>
      <c r="PYD79" s="709"/>
      <c r="PYE79" s="709"/>
      <c r="PYF79" s="709"/>
      <c r="PYG79" s="709"/>
      <c r="PYH79" s="709"/>
      <c r="PYI79" s="709"/>
      <c r="PYJ79" s="709"/>
      <c r="PYK79" s="709"/>
      <c r="PYL79" s="709"/>
      <c r="PYM79" s="709"/>
      <c r="PYN79" s="709"/>
      <c r="PYO79" s="709"/>
      <c r="PYP79" s="709"/>
      <c r="PYQ79" s="709"/>
      <c r="PYR79" s="709"/>
      <c r="PYS79" s="709"/>
      <c r="PYT79" s="709"/>
      <c r="PYU79" s="709"/>
      <c r="PYV79" s="709"/>
      <c r="PYW79" s="709"/>
      <c r="PYX79" s="709"/>
      <c r="PYY79" s="709"/>
      <c r="PYZ79" s="709"/>
      <c r="PZA79" s="709"/>
      <c r="PZB79" s="709"/>
      <c r="PZC79" s="709"/>
      <c r="PZD79" s="709"/>
      <c r="PZE79" s="709"/>
      <c r="PZF79" s="709"/>
      <c r="PZG79" s="709"/>
      <c r="PZH79" s="709"/>
      <c r="PZI79" s="709"/>
      <c r="PZJ79" s="709"/>
      <c r="PZK79" s="709"/>
      <c r="PZL79" s="709"/>
      <c r="PZM79" s="709"/>
      <c r="PZN79" s="709"/>
      <c r="PZO79" s="709"/>
      <c r="PZP79" s="709"/>
      <c r="PZQ79" s="709"/>
      <c r="PZR79" s="709"/>
      <c r="PZS79" s="709"/>
      <c r="PZT79" s="709"/>
      <c r="PZU79" s="709"/>
      <c r="PZV79" s="709"/>
      <c r="PZW79" s="709"/>
      <c r="PZX79" s="709"/>
      <c r="PZY79" s="709"/>
      <c r="PZZ79" s="709"/>
      <c r="QAA79" s="709"/>
      <c r="QAB79" s="709"/>
      <c r="QAC79" s="709"/>
      <c r="QAD79" s="709"/>
      <c r="QAE79" s="709"/>
      <c r="QAF79" s="709"/>
      <c r="QAG79" s="709"/>
      <c r="QAH79" s="709"/>
      <c r="QAI79" s="709"/>
      <c r="QAJ79" s="709"/>
      <c r="QAK79" s="709"/>
      <c r="QAL79" s="709"/>
      <c r="QAM79" s="709"/>
      <c r="QAN79" s="709"/>
      <c r="QAO79" s="709"/>
      <c r="QAP79" s="709"/>
      <c r="QAQ79" s="709"/>
      <c r="QAR79" s="709"/>
      <c r="QAS79" s="709"/>
      <c r="QAT79" s="709"/>
      <c r="QAU79" s="709"/>
      <c r="QAV79" s="709"/>
      <c r="QAW79" s="709"/>
      <c r="QAX79" s="709"/>
      <c r="QAY79" s="709"/>
      <c r="QAZ79" s="709"/>
      <c r="QBA79" s="709"/>
      <c r="QBB79" s="709"/>
      <c r="QBC79" s="709"/>
      <c r="QBD79" s="709"/>
      <c r="QBE79" s="709"/>
      <c r="QBF79" s="709"/>
      <c r="QBG79" s="709"/>
      <c r="QBH79" s="709"/>
      <c r="QBI79" s="709"/>
      <c r="QBJ79" s="709"/>
      <c r="QBK79" s="709"/>
      <c r="QBL79" s="709"/>
      <c r="QBM79" s="709"/>
      <c r="QBN79" s="709"/>
      <c r="QBO79" s="709"/>
      <c r="QBP79" s="709"/>
      <c r="QBQ79" s="709"/>
      <c r="QBR79" s="709"/>
      <c r="QBS79" s="709"/>
      <c r="QBT79" s="709"/>
      <c r="QBU79" s="709"/>
      <c r="QBV79" s="709"/>
      <c r="QBW79" s="709"/>
      <c r="QBX79" s="709"/>
      <c r="QBY79" s="709"/>
      <c r="QBZ79" s="709"/>
      <c r="QCA79" s="709"/>
      <c r="QCB79" s="709"/>
      <c r="QCC79" s="709"/>
      <c r="QCD79" s="709"/>
      <c r="QCE79" s="709"/>
      <c r="QCF79" s="709"/>
      <c r="QCG79" s="709"/>
      <c r="QCH79" s="709"/>
      <c r="QCI79" s="709"/>
      <c r="QCJ79" s="709"/>
      <c r="QCK79" s="709"/>
      <c r="QCL79" s="709"/>
      <c r="QCM79" s="709"/>
      <c r="QCN79" s="709"/>
      <c r="QCO79" s="709"/>
      <c r="QCP79" s="709"/>
      <c r="QCQ79" s="709"/>
      <c r="QCR79" s="709"/>
      <c r="QCS79" s="709"/>
      <c r="QCT79" s="709"/>
      <c r="QCU79" s="709"/>
      <c r="QCV79" s="709"/>
      <c r="QCW79" s="709"/>
      <c r="QCX79" s="709"/>
      <c r="QCY79" s="709"/>
      <c r="QCZ79" s="709"/>
      <c r="QDA79" s="709"/>
      <c r="QDB79" s="709"/>
      <c r="QDC79" s="709"/>
      <c r="QDD79" s="709"/>
      <c r="QDE79" s="709"/>
      <c r="QDF79" s="709"/>
      <c r="QDG79" s="709"/>
      <c r="QDH79" s="709"/>
      <c r="QDI79" s="709"/>
      <c r="QDJ79" s="709"/>
      <c r="QDK79" s="709"/>
      <c r="QDL79" s="709"/>
      <c r="QDM79" s="709"/>
      <c r="QDN79" s="709"/>
      <c r="QDO79" s="709"/>
      <c r="QDP79" s="709"/>
      <c r="QDQ79" s="709"/>
      <c r="QDR79" s="709"/>
      <c r="QDS79" s="709"/>
      <c r="QDT79" s="709"/>
      <c r="QDU79" s="709"/>
      <c r="QDV79" s="709"/>
      <c r="QDW79" s="709"/>
      <c r="QDX79" s="709"/>
      <c r="QDY79" s="709"/>
      <c r="QDZ79" s="709"/>
      <c r="QEA79" s="709"/>
      <c r="QEB79" s="709"/>
      <c r="QEC79" s="709"/>
      <c r="QED79" s="709"/>
      <c r="QEE79" s="709"/>
      <c r="QEF79" s="709"/>
      <c r="QEG79" s="709"/>
      <c r="QEH79" s="709"/>
      <c r="QEI79" s="709"/>
      <c r="QEJ79" s="709"/>
      <c r="QEK79" s="709"/>
      <c r="QEL79" s="709"/>
      <c r="QEM79" s="709"/>
      <c r="QEN79" s="709"/>
      <c r="QEO79" s="709"/>
      <c r="QEP79" s="709"/>
      <c r="QEQ79" s="709"/>
      <c r="QER79" s="709"/>
      <c r="QES79" s="709"/>
      <c r="QET79" s="709"/>
      <c r="QEU79" s="709"/>
      <c r="QEV79" s="709"/>
      <c r="QEW79" s="709"/>
      <c r="QEX79" s="709"/>
      <c r="QEY79" s="709"/>
      <c r="QEZ79" s="709"/>
      <c r="QFA79" s="709"/>
      <c r="QFB79" s="709"/>
      <c r="QFC79" s="709"/>
      <c r="QFD79" s="709"/>
      <c r="QFE79" s="709"/>
      <c r="QFF79" s="709"/>
      <c r="QFG79" s="709"/>
      <c r="QFH79" s="709"/>
      <c r="QFI79" s="709"/>
      <c r="QFJ79" s="709"/>
      <c r="QFK79" s="709"/>
      <c r="QFL79" s="709"/>
      <c r="QFM79" s="709"/>
      <c r="QFN79" s="709"/>
      <c r="QFO79" s="709"/>
      <c r="QFP79" s="709"/>
      <c r="QFQ79" s="709"/>
      <c r="QFR79" s="709"/>
      <c r="QFS79" s="709"/>
      <c r="QFT79" s="709"/>
      <c r="QFU79" s="709"/>
      <c r="QFV79" s="709"/>
      <c r="QFW79" s="709"/>
      <c r="QFX79" s="709"/>
      <c r="QFY79" s="709"/>
      <c r="QFZ79" s="709"/>
      <c r="QGA79" s="709"/>
      <c r="QGB79" s="709"/>
      <c r="QGC79" s="709"/>
      <c r="QGD79" s="709"/>
      <c r="QGE79" s="709"/>
      <c r="QGF79" s="709"/>
      <c r="QGG79" s="709"/>
      <c r="QGH79" s="709"/>
      <c r="QGI79" s="709"/>
      <c r="QGJ79" s="709"/>
      <c r="QGK79" s="709"/>
      <c r="QGL79" s="709"/>
      <c r="QGM79" s="709"/>
      <c r="QGN79" s="709"/>
      <c r="QGO79" s="709"/>
      <c r="QGP79" s="709"/>
      <c r="QGQ79" s="709"/>
      <c r="QGR79" s="709"/>
      <c r="QGS79" s="709"/>
      <c r="QGT79" s="709"/>
      <c r="QGU79" s="709"/>
      <c r="QGV79" s="709"/>
      <c r="QGW79" s="709"/>
      <c r="QGX79" s="709"/>
      <c r="QGY79" s="709"/>
      <c r="QGZ79" s="709"/>
      <c r="QHA79" s="709"/>
      <c r="QHB79" s="709"/>
      <c r="QHC79" s="709"/>
      <c r="QHD79" s="709"/>
      <c r="QHE79" s="709"/>
      <c r="QHF79" s="709"/>
      <c r="QHG79" s="709"/>
      <c r="QHH79" s="709"/>
      <c r="QHI79" s="709"/>
      <c r="QHJ79" s="709"/>
      <c r="QHK79" s="709"/>
      <c r="QHL79" s="709"/>
      <c r="QHM79" s="709"/>
      <c r="QHN79" s="709"/>
      <c r="QHO79" s="709"/>
      <c r="QHP79" s="709"/>
      <c r="QHQ79" s="709"/>
      <c r="QHR79" s="709"/>
      <c r="QHS79" s="709"/>
      <c r="QHT79" s="709"/>
      <c r="QHU79" s="709"/>
      <c r="QHV79" s="709"/>
      <c r="QHW79" s="709"/>
      <c r="QHX79" s="709"/>
      <c r="QHY79" s="709"/>
      <c r="QHZ79" s="709"/>
      <c r="QIA79" s="709"/>
      <c r="QIB79" s="709"/>
      <c r="QIC79" s="709"/>
      <c r="QID79" s="709"/>
      <c r="QIE79" s="709"/>
      <c r="QIF79" s="709"/>
      <c r="QIG79" s="709"/>
      <c r="QIH79" s="709"/>
      <c r="QII79" s="709"/>
      <c r="QIJ79" s="709"/>
      <c r="QIK79" s="709"/>
      <c r="QIL79" s="709"/>
      <c r="QIM79" s="709"/>
      <c r="QIN79" s="709"/>
      <c r="QIO79" s="709"/>
      <c r="QIP79" s="709"/>
      <c r="QIQ79" s="709"/>
      <c r="QIR79" s="709"/>
      <c r="QIS79" s="709"/>
      <c r="QIT79" s="709"/>
      <c r="QIU79" s="709"/>
      <c r="QIV79" s="709"/>
      <c r="QIW79" s="709"/>
      <c r="QIX79" s="709"/>
      <c r="QIY79" s="709"/>
      <c r="QIZ79" s="709"/>
      <c r="QJA79" s="709"/>
      <c r="QJB79" s="709"/>
      <c r="QJC79" s="709"/>
      <c r="QJD79" s="709"/>
      <c r="QJE79" s="709"/>
      <c r="QJF79" s="709"/>
      <c r="QJG79" s="709"/>
      <c r="QJH79" s="709"/>
      <c r="QJI79" s="709"/>
      <c r="QJJ79" s="709"/>
      <c r="QJK79" s="709"/>
      <c r="QJL79" s="709"/>
      <c r="QJM79" s="709"/>
      <c r="QJN79" s="709"/>
      <c r="QJO79" s="709"/>
      <c r="QJP79" s="709"/>
      <c r="QJQ79" s="709"/>
      <c r="QJR79" s="709"/>
      <c r="QJS79" s="709"/>
      <c r="QJT79" s="709"/>
      <c r="QJU79" s="709"/>
      <c r="QJV79" s="709"/>
      <c r="QJW79" s="709"/>
      <c r="QJX79" s="709"/>
      <c r="QJY79" s="709"/>
      <c r="QJZ79" s="709"/>
      <c r="QKA79" s="709"/>
      <c r="QKB79" s="709"/>
      <c r="QKC79" s="709"/>
      <c r="QKD79" s="709"/>
      <c r="QKE79" s="709"/>
      <c r="QKF79" s="709"/>
      <c r="QKG79" s="709"/>
      <c r="QKH79" s="709"/>
      <c r="QKI79" s="709"/>
      <c r="QKJ79" s="709"/>
      <c r="QKK79" s="709"/>
      <c r="QKL79" s="709"/>
      <c r="QKM79" s="709"/>
      <c r="QKN79" s="709"/>
      <c r="QKO79" s="709"/>
      <c r="QKP79" s="709"/>
      <c r="QKQ79" s="709"/>
      <c r="QKR79" s="709"/>
      <c r="QKS79" s="709"/>
      <c r="QKT79" s="709"/>
      <c r="QKU79" s="709"/>
      <c r="QKV79" s="709"/>
      <c r="QKW79" s="709"/>
      <c r="QKX79" s="709"/>
      <c r="QKY79" s="709"/>
      <c r="QKZ79" s="709"/>
      <c r="QLA79" s="709"/>
      <c r="QLB79" s="709"/>
      <c r="QLC79" s="709"/>
      <c r="QLD79" s="709"/>
      <c r="QLE79" s="709"/>
      <c r="QLF79" s="709"/>
      <c r="QLG79" s="709"/>
      <c r="QLH79" s="709"/>
      <c r="QLI79" s="709"/>
      <c r="QLJ79" s="709"/>
      <c r="QLK79" s="709"/>
      <c r="QLL79" s="709"/>
      <c r="QLM79" s="709"/>
      <c r="QLN79" s="709"/>
      <c r="QLO79" s="709"/>
      <c r="QLP79" s="709"/>
      <c r="QLQ79" s="709"/>
      <c r="QLR79" s="709"/>
      <c r="QLS79" s="709"/>
      <c r="QLT79" s="709"/>
      <c r="QLU79" s="709"/>
      <c r="QLV79" s="709"/>
      <c r="QLW79" s="709"/>
      <c r="QLX79" s="709"/>
      <c r="QLY79" s="709"/>
      <c r="QLZ79" s="709"/>
      <c r="QMA79" s="709"/>
      <c r="QMB79" s="709"/>
      <c r="QMC79" s="709"/>
      <c r="QMD79" s="709"/>
      <c r="QME79" s="709"/>
      <c r="QMF79" s="709"/>
      <c r="QMG79" s="709"/>
      <c r="QMH79" s="709"/>
      <c r="QMI79" s="709"/>
      <c r="QMJ79" s="709"/>
      <c r="QMK79" s="709"/>
      <c r="QML79" s="709"/>
      <c r="QMM79" s="709"/>
      <c r="QMN79" s="709"/>
      <c r="QMO79" s="709"/>
      <c r="QMP79" s="709"/>
      <c r="QMQ79" s="709"/>
      <c r="QMR79" s="709"/>
      <c r="QMS79" s="709"/>
      <c r="QMT79" s="709"/>
      <c r="QMU79" s="709"/>
      <c r="QMV79" s="709"/>
      <c r="QMW79" s="709"/>
      <c r="QMX79" s="709"/>
      <c r="QMY79" s="709"/>
      <c r="QMZ79" s="709"/>
      <c r="QNA79" s="709"/>
      <c r="QNB79" s="709"/>
      <c r="QNC79" s="709"/>
      <c r="QND79" s="709"/>
      <c r="QNE79" s="709"/>
      <c r="QNF79" s="709"/>
      <c r="QNG79" s="709"/>
      <c r="QNH79" s="709"/>
      <c r="QNI79" s="709"/>
      <c r="QNJ79" s="709"/>
      <c r="QNK79" s="709"/>
      <c r="QNL79" s="709"/>
      <c r="QNM79" s="709"/>
      <c r="QNN79" s="709"/>
      <c r="QNO79" s="709"/>
      <c r="QNP79" s="709"/>
      <c r="QNQ79" s="709"/>
      <c r="QNR79" s="709"/>
      <c r="QNS79" s="709"/>
      <c r="QNT79" s="709"/>
      <c r="QNU79" s="709"/>
      <c r="QNV79" s="709"/>
      <c r="QNW79" s="709"/>
      <c r="QNX79" s="709"/>
      <c r="QNY79" s="709"/>
      <c r="QNZ79" s="709"/>
      <c r="QOA79" s="709"/>
      <c r="QOB79" s="709"/>
      <c r="QOC79" s="709"/>
      <c r="QOD79" s="709"/>
      <c r="QOE79" s="709"/>
      <c r="QOF79" s="709"/>
      <c r="QOG79" s="709"/>
      <c r="QOH79" s="709"/>
      <c r="QOI79" s="709"/>
      <c r="QOJ79" s="709"/>
      <c r="QOK79" s="709"/>
      <c r="QOL79" s="709"/>
      <c r="QOM79" s="709"/>
      <c r="QON79" s="709"/>
      <c r="QOO79" s="709"/>
      <c r="QOP79" s="709"/>
      <c r="QOQ79" s="709"/>
      <c r="QOR79" s="709"/>
      <c r="QOS79" s="709"/>
      <c r="QOT79" s="709"/>
      <c r="QOU79" s="709"/>
      <c r="QOV79" s="709"/>
      <c r="QOW79" s="709"/>
      <c r="QOX79" s="709"/>
      <c r="QOY79" s="709"/>
      <c r="QOZ79" s="709"/>
      <c r="QPA79" s="709"/>
      <c r="QPB79" s="709"/>
      <c r="QPC79" s="709"/>
      <c r="QPD79" s="709"/>
      <c r="QPE79" s="709"/>
      <c r="QPF79" s="709"/>
      <c r="QPG79" s="709"/>
      <c r="QPH79" s="709"/>
      <c r="QPI79" s="709"/>
      <c r="QPJ79" s="709"/>
      <c r="QPK79" s="709"/>
      <c r="QPL79" s="709"/>
      <c r="QPM79" s="709"/>
      <c r="QPN79" s="709"/>
      <c r="QPO79" s="709"/>
      <c r="QPP79" s="709"/>
      <c r="QPQ79" s="709"/>
      <c r="QPR79" s="709"/>
      <c r="QPS79" s="709"/>
      <c r="QPT79" s="709"/>
      <c r="QPU79" s="709"/>
      <c r="QPV79" s="709"/>
      <c r="QPW79" s="709"/>
      <c r="QPX79" s="709"/>
      <c r="QPY79" s="709"/>
      <c r="QPZ79" s="709"/>
      <c r="QQA79" s="709"/>
      <c r="QQB79" s="709"/>
      <c r="QQC79" s="709"/>
      <c r="QQD79" s="709"/>
      <c r="QQE79" s="709"/>
      <c r="QQF79" s="709"/>
      <c r="QQG79" s="709"/>
      <c r="QQH79" s="709"/>
      <c r="QQI79" s="709"/>
      <c r="QQJ79" s="709"/>
      <c r="QQK79" s="709"/>
      <c r="QQL79" s="709"/>
      <c r="QQM79" s="709"/>
      <c r="QQN79" s="709"/>
      <c r="QQO79" s="709"/>
      <c r="QQP79" s="709"/>
      <c r="QQQ79" s="709"/>
      <c r="QQR79" s="709"/>
      <c r="QQS79" s="709"/>
      <c r="QQT79" s="709"/>
      <c r="QQU79" s="709"/>
      <c r="QQV79" s="709"/>
      <c r="QQW79" s="709"/>
      <c r="QQX79" s="709"/>
      <c r="QQY79" s="709"/>
      <c r="QQZ79" s="709"/>
      <c r="QRA79" s="709"/>
      <c r="QRB79" s="709"/>
      <c r="QRC79" s="709"/>
      <c r="QRD79" s="709"/>
      <c r="QRE79" s="709"/>
      <c r="QRF79" s="709"/>
      <c r="QRG79" s="709"/>
      <c r="QRH79" s="709"/>
      <c r="QRI79" s="709"/>
      <c r="QRJ79" s="709"/>
      <c r="QRK79" s="709"/>
      <c r="QRL79" s="709"/>
      <c r="QRM79" s="709"/>
      <c r="QRN79" s="709"/>
      <c r="QRO79" s="709"/>
      <c r="QRP79" s="709"/>
      <c r="QRQ79" s="709"/>
      <c r="QRR79" s="709"/>
      <c r="QRS79" s="709"/>
      <c r="QRT79" s="709"/>
      <c r="QRU79" s="709"/>
      <c r="QRV79" s="709"/>
      <c r="QRW79" s="709"/>
      <c r="QRX79" s="709"/>
      <c r="QRY79" s="709"/>
      <c r="QRZ79" s="709"/>
      <c r="QSA79" s="709"/>
      <c r="QSB79" s="709"/>
      <c r="QSC79" s="709"/>
      <c r="QSD79" s="709"/>
      <c r="QSE79" s="709"/>
      <c r="QSF79" s="709"/>
      <c r="QSG79" s="709"/>
      <c r="QSH79" s="709"/>
      <c r="QSI79" s="709"/>
      <c r="QSJ79" s="709"/>
      <c r="QSK79" s="709"/>
      <c r="QSL79" s="709"/>
      <c r="QSM79" s="709"/>
      <c r="QSN79" s="709"/>
      <c r="QSO79" s="709"/>
      <c r="QSP79" s="709"/>
      <c r="QSQ79" s="709"/>
      <c r="QSR79" s="709"/>
      <c r="QSS79" s="709"/>
      <c r="QST79" s="709"/>
      <c r="QSU79" s="709"/>
      <c r="QSV79" s="709"/>
      <c r="QSW79" s="709"/>
      <c r="QSX79" s="709"/>
      <c r="QSY79" s="709"/>
      <c r="QSZ79" s="709"/>
      <c r="QTA79" s="709"/>
      <c r="QTB79" s="709"/>
      <c r="QTC79" s="709"/>
      <c r="QTD79" s="709"/>
      <c r="QTE79" s="709"/>
      <c r="QTF79" s="709"/>
      <c r="QTG79" s="709"/>
      <c r="QTH79" s="709"/>
      <c r="QTI79" s="709"/>
      <c r="QTJ79" s="709"/>
      <c r="QTK79" s="709"/>
      <c r="QTL79" s="709"/>
      <c r="QTM79" s="709"/>
      <c r="QTN79" s="709"/>
      <c r="QTO79" s="709"/>
      <c r="QTP79" s="709"/>
      <c r="QTQ79" s="709"/>
      <c r="QTR79" s="709"/>
      <c r="QTS79" s="709"/>
      <c r="QTT79" s="709"/>
      <c r="QTU79" s="709"/>
      <c r="QTV79" s="709"/>
      <c r="QTW79" s="709"/>
      <c r="QTX79" s="709"/>
      <c r="QTY79" s="709"/>
      <c r="QTZ79" s="709"/>
      <c r="QUA79" s="709"/>
      <c r="QUB79" s="709"/>
      <c r="QUC79" s="709"/>
      <c r="QUD79" s="709"/>
      <c r="QUE79" s="709"/>
      <c r="QUF79" s="709"/>
      <c r="QUG79" s="709"/>
      <c r="QUH79" s="709"/>
      <c r="QUI79" s="709"/>
      <c r="QUJ79" s="709"/>
      <c r="QUK79" s="709"/>
      <c r="QUL79" s="709"/>
      <c r="QUM79" s="709"/>
      <c r="QUN79" s="709"/>
      <c r="QUO79" s="709"/>
      <c r="QUP79" s="709"/>
      <c r="QUQ79" s="709"/>
      <c r="QUR79" s="709"/>
      <c r="QUS79" s="709"/>
      <c r="QUT79" s="709"/>
      <c r="QUU79" s="709"/>
      <c r="QUV79" s="709"/>
      <c r="QUW79" s="709"/>
      <c r="QUX79" s="709"/>
      <c r="QUY79" s="709"/>
      <c r="QUZ79" s="709"/>
      <c r="QVA79" s="709"/>
      <c r="QVB79" s="709"/>
      <c r="QVC79" s="709"/>
      <c r="QVD79" s="709"/>
      <c r="QVE79" s="709"/>
      <c r="QVF79" s="709"/>
      <c r="QVG79" s="709"/>
      <c r="QVH79" s="709"/>
      <c r="QVI79" s="709"/>
      <c r="QVJ79" s="709"/>
      <c r="QVK79" s="709"/>
      <c r="QVL79" s="709"/>
      <c r="QVM79" s="709"/>
      <c r="QVN79" s="709"/>
      <c r="QVO79" s="709"/>
      <c r="QVP79" s="709"/>
      <c r="QVQ79" s="709"/>
      <c r="QVR79" s="709"/>
      <c r="QVS79" s="709"/>
      <c r="QVT79" s="709"/>
      <c r="QVU79" s="709"/>
      <c r="QVV79" s="709"/>
      <c r="QVW79" s="709"/>
      <c r="QVX79" s="709"/>
      <c r="QVY79" s="709"/>
      <c r="QVZ79" s="709"/>
      <c r="QWA79" s="709"/>
      <c r="QWB79" s="709"/>
      <c r="QWC79" s="709"/>
      <c r="QWD79" s="709"/>
      <c r="QWE79" s="709"/>
      <c r="QWF79" s="709"/>
      <c r="QWG79" s="709"/>
      <c r="QWH79" s="709"/>
      <c r="QWI79" s="709"/>
      <c r="QWJ79" s="709"/>
      <c r="QWK79" s="709"/>
      <c r="QWL79" s="709"/>
      <c r="QWM79" s="709"/>
      <c r="QWN79" s="709"/>
      <c r="QWO79" s="709"/>
      <c r="QWP79" s="709"/>
      <c r="QWQ79" s="709"/>
      <c r="QWR79" s="709"/>
      <c r="QWS79" s="709"/>
      <c r="QWT79" s="709"/>
      <c r="QWU79" s="709"/>
      <c r="QWV79" s="709"/>
      <c r="QWW79" s="709"/>
      <c r="QWX79" s="709"/>
      <c r="QWY79" s="709"/>
      <c r="QWZ79" s="709"/>
      <c r="QXA79" s="709"/>
      <c r="QXB79" s="709"/>
      <c r="QXC79" s="709"/>
      <c r="QXD79" s="709"/>
      <c r="QXE79" s="709"/>
      <c r="QXF79" s="709"/>
      <c r="QXG79" s="709"/>
      <c r="QXH79" s="709"/>
      <c r="QXI79" s="709"/>
      <c r="QXJ79" s="709"/>
      <c r="QXK79" s="709"/>
      <c r="QXL79" s="709"/>
      <c r="QXM79" s="709"/>
      <c r="QXN79" s="709"/>
      <c r="QXO79" s="709"/>
      <c r="QXP79" s="709"/>
      <c r="QXQ79" s="709"/>
      <c r="QXR79" s="709"/>
      <c r="QXS79" s="709"/>
      <c r="QXT79" s="709"/>
      <c r="QXU79" s="709"/>
      <c r="QXV79" s="709"/>
      <c r="QXW79" s="709"/>
      <c r="QXX79" s="709"/>
      <c r="QXY79" s="709"/>
      <c r="QXZ79" s="709"/>
      <c r="QYA79" s="709"/>
      <c r="QYB79" s="709"/>
      <c r="QYC79" s="709"/>
      <c r="QYD79" s="709"/>
      <c r="QYE79" s="709"/>
      <c r="QYF79" s="709"/>
      <c r="QYG79" s="709"/>
      <c r="QYH79" s="709"/>
      <c r="QYI79" s="709"/>
      <c r="QYJ79" s="709"/>
      <c r="QYK79" s="709"/>
      <c r="QYL79" s="709"/>
      <c r="QYM79" s="709"/>
      <c r="QYN79" s="709"/>
      <c r="QYO79" s="709"/>
      <c r="QYP79" s="709"/>
      <c r="QYQ79" s="709"/>
      <c r="QYR79" s="709"/>
      <c r="QYS79" s="709"/>
      <c r="QYT79" s="709"/>
      <c r="QYU79" s="709"/>
      <c r="QYV79" s="709"/>
      <c r="QYW79" s="709"/>
      <c r="QYX79" s="709"/>
      <c r="QYY79" s="709"/>
      <c r="QYZ79" s="709"/>
      <c r="QZA79" s="709"/>
      <c r="QZB79" s="709"/>
      <c r="QZC79" s="709"/>
      <c r="QZD79" s="709"/>
      <c r="QZE79" s="709"/>
      <c r="QZF79" s="709"/>
      <c r="QZG79" s="709"/>
      <c r="QZH79" s="709"/>
      <c r="QZI79" s="709"/>
      <c r="QZJ79" s="709"/>
      <c r="QZK79" s="709"/>
      <c r="QZL79" s="709"/>
      <c r="QZM79" s="709"/>
      <c r="QZN79" s="709"/>
      <c r="QZO79" s="709"/>
      <c r="QZP79" s="709"/>
      <c r="QZQ79" s="709"/>
      <c r="QZR79" s="709"/>
      <c r="QZS79" s="709"/>
      <c r="QZT79" s="709"/>
      <c r="QZU79" s="709"/>
      <c r="QZV79" s="709"/>
      <c r="QZW79" s="709"/>
      <c r="QZX79" s="709"/>
      <c r="QZY79" s="709"/>
      <c r="QZZ79" s="709"/>
      <c r="RAA79" s="709"/>
      <c r="RAB79" s="709"/>
      <c r="RAC79" s="709"/>
      <c r="RAD79" s="709"/>
      <c r="RAE79" s="709"/>
      <c r="RAF79" s="709"/>
      <c r="RAG79" s="709"/>
      <c r="RAH79" s="709"/>
      <c r="RAI79" s="709"/>
      <c r="RAJ79" s="709"/>
      <c r="RAK79" s="709"/>
      <c r="RAL79" s="709"/>
      <c r="RAM79" s="709"/>
      <c r="RAN79" s="709"/>
      <c r="RAO79" s="709"/>
      <c r="RAP79" s="709"/>
      <c r="RAQ79" s="709"/>
      <c r="RAR79" s="709"/>
      <c r="RAS79" s="709"/>
      <c r="RAT79" s="709"/>
      <c r="RAU79" s="709"/>
      <c r="RAV79" s="709"/>
      <c r="RAW79" s="709"/>
      <c r="RAX79" s="709"/>
      <c r="RAY79" s="709"/>
      <c r="RAZ79" s="709"/>
      <c r="RBA79" s="709"/>
      <c r="RBB79" s="709"/>
      <c r="RBC79" s="709"/>
      <c r="RBD79" s="709"/>
      <c r="RBE79" s="709"/>
      <c r="RBF79" s="709"/>
      <c r="RBG79" s="709"/>
      <c r="RBH79" s="709"/>
      <c r="RBI79" s="709"/>
      <c r="RBJ79" s="709"/>
      <c r="RBK79" s="709"/>
      <c r="RBL79" s="709"/>
      <c r="RBM79" s="709"/>
      <c r="RBN79" s="709"/>
      <c r="RBO79" s="709"/>
      <c r="RBP79" s="709"/>
      <c r="RBQ79" s="709"/>
      <c r="RBR79" s="709"/>
      <c r="RBS79" s="709"/>
      <c r="RBT79" s="709"/>
      <c r="RBU79" s="709"/>
      <c r="RBV79" s="709"/>
      <c r="RBW79" s="709"/>
      <c r="RBX79" s="709"/>
      <c r="RBY79" s="709"/>
      <c r="RBZ79" s="709"/>
      <c r="RCA79" s="709"/>
      <c r="RCB79" s="709"/>
      <c r="RCC79" s="709"/>
      <c r="RCD79" s="709"/>
      <c r="RCE79" s="709"/>
      <c r="RCF79" s="709"/>
      <c r="RCG79" s="709"/>
      <c r="RCH79" s="709"/>
      <c r="RCI79" s="709"/>
      <c r="RCJ79" s="709"/>
      <c r="RCK79" s="709"/>
      <c r="RCL79" s="709"/>
      <c r="RCM79" s="709"/>
      <c r="RCN79" s="709"/>
      <c r="RCO79" s="709"/>
      <c r="RCP79" s="709"/>
      <c r="RCQ79" s="709"/>
      <c r="RCR79" s="709"/>
      <c r="RCS79" s="709"/>
      <c r="RCT79" s="709"/>
      <c r="RCU79" s="709"/>
      <c r="RCV79" s="709"/>
      <c r="RCW79" s="709"/>
      <c r="RCX79" s="709"/>
      <c r="RCY79" s="709"/>
      <c r="RCZ79" s="709"/>
      <c r="RDA79" s="709"/>
      <c r="RDB79" s="709"/>
      <c r="RDC79" s="709"/>
      <c r="RDD79" s="709"/>
      <c r="RDE79" s="709"/>
      <c r="RDF79" s="709"/>
      <c r="RDG79" s="709"/>
      <c r="RDH79" s="709"/>
      <c r="RDI79" s="709"/>
      <c r="RDJ79" s="709"/>
      <c r="RDK79" s="709"/>
      <c r="RDL79" s="709"/>
      <c r="RDM79" s="709"/>
      <c r="RDN79" s="709"/>
      <c r="RDO79" s="709"/>
      <c r="RDP79" s="709"/>
      <c r="RDQ79" s="709"/>
      <c r="RDR79" s="709"/>
      <c r="RDS79" s="709"/>
      <c r="RDT79" s="709"/>
      <c r="RDU79" s="709"/>
      <c r="RDV79" s="709"/>
      <c r="RDW79" s="709"/>
      <c r="RDX79" s="709"/>
      <c r="RDY79" s="709"/>
      <c r="RDZ79" s="709"/>
      <c r="REA79" s="709"/>
      <c r="REB79" s="709"/>
      <c r="REC79" s="709"/>
      <c r="RED79" s="709"/>
      <c r="REE79" s="709"/>
      <c r="REF79" s="709"/>
      <c r="REG79" s="709"/>
      <c r="REH79" s="709"/>
      <c r="REI79" s="709"/>
      <c r="REJ79" s="709"/>
      <c r="REK79" s="709"/>
      <c r="REL79" s="709"/>
      <c r="REM79" s="709"/>
      <c r="REN79" s="709"/>
      <c r="REO79" s="709"/>
      <c r="REP79" s="709"/>
      <c r="REQ79" s="709"/>
      <c r="RER79" s="709"/>
      <c r="RES79" s="709"/>
      <c r="RET79" s="709"/>
      <c r="REU79" s="709"/>
      <c r="REV79" s="709"/>
      <c r="REW79" s="709"/>
      <c r="REX79" s="709"/>
      <c r="REY79" s="709"/>
      <c r="REZ79" s="709"/>
      <c r="RFA79" s="709"/>
      <c r="RFB79" s="709"/>
      <c r="RFC79" s="709"/>
      <c r="RFD79" s="709"/>
      <c r="RFE79" s="709"/>
      <c r="RFF79" s="709"/>
      <c r="RFG79" s="709"/>
      <c r="RFH79" s="709"/>
      <c r="RFI79" s="709"/>
      <c r="RFJ79" s="709"/>
      <c r="RFK79" s="709"/>
      <c r="RFL79" s="709"/>
      <c r="RFM79" s="709"/>
      <c r="RFN79" s="709"/>
      <c r="RFO79" s="709"/>
      <c r="RFP79" s="709"/>
      <c r="RFQ79" s="709"/>
      <c r="RFR79" s="709"/>
      <c r="RFS79" s="709"/>
      <c r="RFT79" s="709"/>
      <c r="RFU79" s="709"/>
      <c r="RFV79" s="709"/>
      <c r="RFW79" s="709"/>
      <c r="RFX79" s="709"/>
      <c r="RFY79" s="709"/>
      <c r="RFZ79" s="709"/>
      <c r="RGA79" s="709"/>
      <c r="RGB79" s="709"/>
      <c r="RGC79" s="709"/>
      <c r="RGD79" s="709"/>
      <c r="RGE79" s="709"/>
      <c r="RGF79" s="709"/>
      <c r="RGG79" s="709"/>
      <c r="RGH79" s="709"/>
      <c r="RGI79" s="709"/>
      <c r="RGJ79" s="709"/>
      <c r="RGK79" s="709"/>
      <c r="RGL79" s="709"/>
      <c r="RGM79" s="709"/>
      <c r="RGN79" s="709"/>
      <c r="RGO79" s="709"/>
      <c r="RGP79" s="709"/>
      <c r="RGQ79" s="709"/>
      <c r="RGR79" s="709"/>
      <c r="RGS79" s="709"/>
      <c r="RGT79" s="709"/>
      <c r="RGU79" s="709"/>
      <c r="RGV79" s="709"/>
      <c r="RGW79" s="709"/>
      <c r="RGX79" s="709"/>
      <c r="RGY79" s="709"/>
      <c r="RGZ79" s="709"/>
      <c r="RHA79" s="709"/>
      <c r="RHB79" s="709"/>
      <c r="RHC79" s="709"/>
      <c r="RHD79" s="709"/>
      <c r="RHE79" s="709"/>
      <c r="RHF79" s="709"/>
      <c r="RHG79" s="709"/>
      <c r="RHH79" s="709"/>
      <c r="RHI79" s="709"/>
      <c r="RHJ79" s="709"/>
      <c r="RHK79" s="709"/>
      <c r="RHL79" s="709"/>
      <c r="RHM79" s="709"/>
      <c r="RHN79" s="709"/>
      <c r="RHO79" s="709"/>
      <c r="RHP79" s="709"/>
      <c r="RHQ79" s="709"/>
      <c r="RHR79" s="709"/>
      <c r="RHS79" s="709"/>
      <c r="RHT79" s="709"/>
      <c r="RHU79" s="709"/>
      <c r="RHV79" s="709"/>
      <c r="RHW79" s="709"/>
      <c r="RHX79" s="709"/>
      <c r="RHY79" s="709"/>
      <c r="RHZ79" s="709"/>
      <c r="RIA79" s="709"/>
      <c r="RIB79" s="709"/>
      <c r="RIC79" s="709"/>
      <c r="RID79" s="709"/>
      <c r="RIE79" s="709"/>
      <c r="RIF79" s="709"/>
      <c r="RIG79" s="709"/>
      <c r="RIH79" s="709"/>
      <c r="RII79" s="709"/>
      <c r="RIJ79" s="709"/>
      <c r="RIK79" s="709"/>
      <c r="RIL79" s="709"/>
      <c r="RIM79" s="709"/>
      <c r="RIN79" s="709"/>
      <c r="RIO79" s="709"/>
      <c r="RIP79" s="709"/>
      <c r="RIQ79" s="709"/>
      <c r="RIR79" s="709"/>
      <c r="RIS79" s="709"/>
      <c r="RIT79" s="709"/>
      <c r="RIU79" s="709"/>
      <c r="RIV79" s="709"/>
      <c r="RIW79" s="709"/>
      <c r="RIX79" s="709"/>
      <c r="RIY79" s="709"/>
      <c r="RIZ79" s="709"/>
      <c r="RJA79" s="709"/>
      <c r="RJB79" s="709"/>
      <c r="RJC79" s="709"/>
      <c r="RJD79" s="709"/>
      <c r="RJE79" s="709"/>
      <c r="RJF79" s="709"/>
      <c r="RJG79" s="709"/>
      <c r="RJH79" s="709"/>
      <c r="RJI79" s="709"/>
      <c r="RJJ79" s="709"/>
      <c r="RJK79" s="709"/>
      <c r="RJL79" s="709"/>
      <c r="RJM79" s="709"/>
      <c r="RJN79" s="709"/>
      <c r="RJO79" s="709"/>
      <c r="RJP79" s="709"/>
      <c r="RJQ79" s="709"/>
      <c r="RJR79" s="709"/>
      <c r="RJS79" s="709"/>
      <c r="RJT79" s="709"/>
      <c r="RJU79" s="709"/>
      <c r="RJV79" s="709"/>
      <c r="RJW79" s="709"/>
      <c r="RJX79" s="709"/>
      <c r="RJY79" s="709"/>
      <c r="RJZ79" s="709"/>
      <c r="RKA79" s="709"/>
      <c r="RKB79" s="709"/>
      <c r="RKC79" s="709"/>
      <c r="RKD79" s="709"/>
      <c r="RKE79" s="709"/>
      <c r="RKF79" s="709"/>
      <c r="RKG79" s="709"/>
      <c r="RKH79" s="709"/>
      <c r="RKI79" s="709"/>
      <c r="RKJ79" s="709"/>
      <c r="RKK79" s="709"/>
      <c r="RKL79" s="709"/>
      <c r="RKM79" s="709"/>
      <c r="RKN79" s="709"/>
      <c r="RKO79" s="709"/>
      <c r="RKP79" s="709"/>
      <c r="RKQ79" s="709"/>
      <c r="RKR79" s="709"/>
      <c r="RKS79" s="709"/>
      <c r="RKT79" s="709"/>
      <c r="RKU79" s="709"/>
      <c r="RKV79" s="709"/>
      <c r="RKW79" s="709"/>
      <c r="RKX79" s="709"/>
      <c r="RKY79" s="709"/>
      <c r="RKZ79" s="709"/>
      <c r="RLA79" s="709"/>
      <c r="RLB79" s="709"/>
      <c r="RLC79" s="709"/>
      <c r="RLD79" s="709"/>
      <c r="RLE79" s="709"/>
      <c r="RLF79" s="709"/>
      <c r="RLG79" s="709"/>
      <c r="RLH79" s="709"/>
      <c r="RLI79" s="709"/>
      <c r="RLJ79" s="709"/>
      <c r="RLK79" s="709"/>
      <c r="RLL79" s="709"/>
      <c r="RLM79" s="709"/>
      <c r="RLN79" s="709"/>
      <c r="RLO79" s="709"/>
      <c r="RLP79" s="709"/>
      <c r="RLQ79" s="709"/>
      <c r="RLR79" s="709"/>
      <c r="RLS79" s="709"/>
      <c r="RLT79" s="709"/>
      <c r="RLU79" s="709"/>
      <c r="RLV79" s="709"/>
      <c r="RLW79" s="709"/>
      <c r="RLX79" s="709"/>
      <c r="RLY79" s="709"/>
      <c r="RLZ79" s="709"/>
      <c r="RMA79" s="709"/>
      <c r="RMB79" s="709"/>
      <c r="RMC79" s="709"/>
      <c r="RMD79" s="709"/>
      <c r="RME79" s="709"/>
      <c r="RMF79" s="709"/>
      <c r="RMG79" s="709"/>
      <c r="RMH79" s="709"/>
      <c r="RMI79" s="709"/>
      <c r="RMJ79" s="709"/>
      <c r="RMK79" s="709"/>
      <c r="RML79" s="709"/>
      <c r="RMM79" s="709"/>
      <c r="RMN79" s="709"/>
      <c r="RMO79" s="709"/>
      <c r="RMP79" s="709"/>
      <c r="RMQ79" s="709"/>
      <c r="RMR79" s="709"/>
      <c r="RMS79" s="709"/>
      <c r="RMT79" s="709"/>
      <c r="RMU79" s="709"/>
      <c r="RMV79" s="709"/>
      <c r="RMW79" s="709"/>
      <c r="RMX79" s="709"/>
      <c r="RMY79" s="709"/>
      <c r="RMZ79" s="709"/>
      <c r="RNA79" s="709"/>
      <c r="RNB79" s="709"/>
      <c r="RNC79" s="709"/>
      <c r="RND79" s="709"/>
      <c r="RNE79" s="709"/>
      <c r="RNF79" s="709"/>
      <c r="RNG79" s="709"/>
      <c r="RNH79" s="709"/>
      <c r="RNI79" s="709"/>
      <c r="RNJ79" s="709"/>
      <c r="RNK79" s="709"/>
      <c r="RNL79" s="709"/>
      <c r="RNM79" s="709"/>
      <c r="RNN79" s="709"/>
      <c r="RNO79" s="709"/>
      <c r="RNP79" s="709"/>
      <c r="RNQ79" s="709"/>
      <c r="RNR79" s="709"/>
      <c r="RNS79" s="709"/>
      <c r="RNT79" s="709"/>
      <c r="RNU79" s="709"/>
      <c r="RNV79" s="709"/>
      <c r="RNW79" s="709"/>
      <c r="RNX79" s="709"/>
      <c r="RNY79" s="709"/>
      <c r="RNZ79" s="709"/>
      <c r="ROA79" s="709"/>
      <c r="ROB79" s="709"/>
      <c r="ROC79" s="709"/>
      <c r="ROD79" s="709"/>
      <c r="ROE79" s="709"/>
      <c r="ROF79" s="709"/>
      <c r="ROG79" s="709"/>
      <c r="ROH79" s="709"/>
      <c r="ROI79" s="709"/>
      <c r="ROJ79" s="709"/>
      <c r="ROK79" s="709"/>
      <c r="ROL79" s="709"/>
      <c r="ROM79" s="709"/>
      <c r="RON79" s="709"/>
      <c r="ROO79" s="709"/>
      <c r="ROP79" s="709"/>
      <c r="ROQ79" s="709"/>
      <c r="ROR79" s="709"/>
      <c r="ROS79" s="709"/>
      <c r="ROT79" s="709"/>
      <c r="ROU79" s="709"/>
      <c r="ROV79" s="709"/>
      <c r="ROW79" s="709"/>
      <c r="ROX79" s="709"/>
      <c r="ROY79" s="709"/>
      <c r="ROZ79" s="709"/>
      <c r="RPA79" s="709"/>
      <c r="RPB79" s="709"/>
      <c r="RPC79" s="709"/>
      <c r="RPD79" s="709"/>
      <c r="RPE79" s="709"/>
      <c r="RPF79" s="709"/>
      <c r="RPG79" s="709"/>
      <c r="RPH79" s="709"/>
      <c r="RPI79" s="709"/>
      <c r="RPJ79" s="709"/>
      <c r="RPK79" s="709"/>
      <c r="RPL79" s="709"/>
      <c r="RPM79" s="709"/>
      <c r="RPN79" s="709"/>
      <c r="RPO79" s="709"/>
      <c r="RPP79" s="709"/>
      <c r="RPQ79" s="709"/>
      <c r="RPR79" s="709"/>
      <c r="RPS79" s="709"/>
      <c r="RPT79" s="709"/>
      <c r="RPU79" s="709"/>
      <c r="RPV79" s="709"/>
      <c r="RPW79" s="709"/>
      <c r="RPX79" s="709"/>
      <c r="RPY79" s="709"/>
      <c r="RPZ79" s="709"/>
      <c r="RQA79" s="709"/>
      <c r="RQB79" s="709"/>
      <c r="RQC79" s="709"/>
      <c r="RQD79" s="709"/>
      <c r="RQE79" s="709"/>
      <c r="RQF79" s="709"/>
      <c r="RQG79" s="709"/>
      <c r="RQH79" s="709"/>
      <c r="RQI79" s="709"/>
      <c r="RQJ79" s="709"/>
      <c r="RQK79" s="709"/>
      <c r="RQL79" s="709"/>
      <c r="RQM79" s="709"/>
      <c r="RQN79" s="709"/>
      <c r="RQO79" s="709"/>
      <c r="RQP79" s="709"/>
      <c r="RQQ79" s="709"/>
      <c r="RQR79" s="709"/>
      <c r="RQS79" s="709"/>
      <c r="RQT79" s="709"/>
      <c r="RQU79" s="709"/>
      <c r="RQV79" s="709"/>
      <c r="RQW79" s="709"/>
      <c r="RQX79" s="709"/>
      <c r="RQY79" s="709"/>
      <c r="RQZ79" s="709"/>
      <c r="RRA79" s="709"/>
      <c r="RRB79" s="709"/>
      <c r="RRC79" s="709"/>
      <c r="RRD79" s="709"/>
      <c r="RRE79" s="709"/>
      <c r="RRF79" s="709"/>
      <c r="RRG79" s="709"/>
      <c r="RRH79" s="709"/>
      <c r="RRI79" s="709"/>
      <c r="RRJ79" s="709"/>
      <c r="RRK79" s="709"/>
      <c r="RRL79" s="709"/>
      <c r="RRM79" s="709"/>
      <c r="RRN79" s="709"/>
      <c r="RRO79" s="709"/>
      <c r="RRP79" s="709"/>
      <c r="RRQ79" s="709"/>
      <c r="RRR79" s="709"/>
      <c r="RRS79" s="709"/>
      <c r="RRT79" s="709"/>
      <c r="RRU79" s="709"/>
      <c r="RRV79" s="709"/>
      <c r="RRW79" s="709"/>
      <c r="RRX79" s="709"/>
      <c r="RRY79" s="709"/>
      <c r="RRZ79" s="709"/>
      <c r="RSA79" s="709"/>
      <c r="RSB79" s="709"/>
      <c r="RSC79" s="709"/>
      <c r="RSD79" s="709"/>
      <c r="RSE79" s="709"/>
      <c r="RSF79" s="709"/>
      <c r="RSG79" s="709"/>
      <c r="RSH79" s="709"/>
      <c r="RSI79" s="709"/>
      <c r="RSJ79" s="709"/>
      <c r="RSK79" s="709"/>
      <c r="RSL79" s="709"/>
      <c r="RSM79" s="709"/>
      <c r="RSN79" s="709"/>
      <c r="RSO79" s="709"/>
      <c r="RSP79" s="709"/>
      <c r="RSQ79" s="709"/>
      <c r="RSR79" s="709"/>
      <c r="RSS79" s="709"/>
      <c r="RST79" s="709"/>
      <c r="RSU79" s="709"/>
      <c r="RSV79" s="709"/>
      <c r="RSW79" s="709"/>
      <c r="RSX79" s="709"/>
      <c r="RSY79" s="709"/>
      <c r="RSZ79" s="709"/>
      <c r="RTA79" s="709"/>
      <c r="RTB79" s="709"/>
      <c r="RTC79" s="709"/>
      <c r="RTD79" s="709"/>
      <c r="RTE79" s="709"/>
      <c r="RTF79" s="709"/>
      <c r="RTG79" s="709"/>
      <c r="RTH79" s="709"/>
      <c r="RTI79" s="709"/>
      <c r="RTJ79" s="709"/>
      <c r="RTK79" s="709"/>
      <c r="RTL79" s="709"/>
      <c r="RTM79" s="709"/>
      <c r="RTN79" s="709"/>
      <c r="RTO79" s="709"/>
      <c r="RTP79" s="709"/>
      <c r="RTQ79" s="709"/>
      <c r="RTR79" s="709"/>
      <c r="RTS79" s="709"/>
      <c r="RTT79" s="709"/>
      <c r="RTU79" s="709"/>
      <c r="RTV79" s="709"/>
      <c r="RTW79" s="709"/>
      <c r="RTX79" s="709"/>
      <c r="RTY79" s="709"/>
      <c r="RTZ79" s="709"/>
      <c r="RUA79" s="709"/>
      <c r="RUB79" s="709"/>
      <c r="RUC79" s="709"/>
      <c r="RUD79" s="709"/>
      <c r="RUE79" s="709"/>
      <c r="RUF79" s="709"/>
      <c r="RUG79" s="709"/>
      <c r="RUH79" s="709"/>
      <c r="RUI79" s="709"/>
      <c r="RUJ79" s="709"/>
      <c r="RUK79" s="709"/>
      <c r="RUL79" s="709"/>
      <c r="RUM79" s="709"/>
      <c r="RUN79" s="709"/>
      <c r="RUO79" s="709"/>
      <c r="RUP79" s="709"/>
      <c r="RUQ79" s="709"/>
      <c r="RUR79" s="709"/>
      <c r="RUS79" s="709"/>
      <c r="RUT79" s="709"/>
      <c r="RUU79" s="709"/>
      <c r="RUV79" s="709"/>
      <c r="RUW79" s="709"/>
      <c r="RUX79" s="709"/>
      <c r="RUY79" s="709"/>
      <c r="RUZ79" s="709"/>
      <c r="RVA79" s="709"/>
      <c r="RVB79" s="709"/>
      <c r="RVC79" s="709"/>
      <c r="RVD79" s="709"/>
      <c r="RVE79" s="709"/>
      <c r="RVF79" s="709"/>
      <c r="RVG79" s="709"/>
      <c r="RVH79" s="709"/>
      <c r="RVI79" s="709"/>
      <c r="RVJ79" s="709"/>
      <c r="RVK79" s="709"/>
      <c r="RVL79" s="709"/>
      <c r="RVM79" s="709"/>
      <c r="RVN79" s="709"/>
      <c r="RVO79" s="709"/>
      <c r="RVP79" s="709"/>
      <c r="RVQ79" s="709"/>
      <c r="RVR79" s="709"/>
      <c r="RVS79" s="709"/>
      <c r="RVT79" s="709"/>
      <c r="RVU79" s="709"/>
      <c r="RVV79" s="709"/>
      <c r="RVW79" s="709"/>
      <c r="RVX79" s="709"/>
      <c r="RVY79" s="709"/>
      <c r="RVZ79" s="709"/>
      <c r="RWA79" s="709"/>
      <c r="RWB79" s="709"/>
      <c r="RWC79" s="709"/>
      <c r="RWD79" s="709"/>
      <c r="RWE79" s="709"/>
      <c r="RWF79" s="709"/>
      <c r="RWG79" s="709"/>
      <c r="RWH79" s="709"/>
      <c r="RWI79" s="709"/>
      <c r="RWJ79" s="709"/>
      <c r="RWK79" s="709"/>
      <c r="RWL79" s="709"/>
      <c r="RWM79" s="709"/>
      <c r="RWN79" s="709"/>
      <c r="RWO79" s="709"/>
      <c r="RWP79" s="709"/>
      <c r="RWQ79" s="709"/>
      <c r="RWR79" s="709"/>
      <c r="RWS79" s="709"/>
      <c r="RWT79" s="709"/>
      <c r="RWU79" s="709"/>
      <c r="RWV79" s="709"/>
      <c r="RWW79" s="709"/>
      <c r="RWX79" s="709"/>
      <c r="RWY79" s="709"/>
      <c r="RWZ79" s="709"/>
      <c r="RXA79" s="709"/>
      <c r="RXB79" s="709"/>
      <c r="RXC79" s="709"/>
      <c r="RXD79" s="709"/>
      <c r="RXE79" s="709"/>
      <c r="RXF79" s="709"/>
      <c r="RXG79" s="709"/>
      <c r="RXH79" s="709"/>
      <c r="RXI79" s="709"/>
      <c r="RXJ79" s="709"/>
      <c r="RXK79" s="709"/>
      <c r="RXL79" s="709"/>
      <c r="RXM79" s="709"/>
      <c r="RXN79" s="709"/>
      <c r="RXO79" s="709"/>
      <c r="RXP79" s="709"/>
      <c r="RXQ79" s="709"/>
      <c r="RXR79" s="709"/>
      <c r="RXS79" s="709"/>
      <c r="RXT79" s="709"/>
      <c r="RXU79" s="709"/>
      <c r="RXV79" s="709"/>
      <c r="RXW79" s="709"/>
      <c r="RXX79" s="709"/>
      <c r="RXY79" s="709"/>
      <c r="RXZ79" s="709"/>
      <c r="RYA79" s="709"/>
      <c r="RYB79" s="709"/>
      <c r="RYC79" s="709"/>
      <c r="RYD79" s="709"/>
      <c r="RYE79" s="709"/>
      <c r="RYF79" s="709"/>
      <c r="RYG79" s="709"/>
      <c r="RYH79" s="709"/>
      <c r="RYI79" s="709"/>
      <c r="RYJ79" s="709"/>
      <c r="RYK79" s="709"/>
      <c r="RYL79" s="709"/>
      <c r="RYM79" s="709"/>
      <c r="RYN79" s="709"/>
      <c r="RYO79" s="709"/>
      <c r="RYP79" s="709"/>
      <c r="RYQ79" s="709"/>
      <c r="RYR79" s="709"/>
      <c r="RYS79" s="709"/>
      <c r="RYT79" s="709"/>
      <c r="RYU79" s="709"/>
      <c r="RYV79" s="709"/>
      <c r="RYW79" s="709"/>
      <c r="RYX79" s="709"/>
      <c r="RYY79" s="709"/>
      <c r="RYZ79" s="709"/>
      <c r="RZA79" s="709"/>
      <c r="RZB79" s="709"/>
      <c r="RZC79" s="709"/>
      <c r="RZD79" s="709"/>
      <c r="RZE79" s="709"/>
      <c r="RZF79" s="709"/>
      <c r="RZG79" s="709"/>
      <c r="RZH79" s="709"/>
      <c r="RZI79" s="709"/>
      <c r="RZJ79" s="709"/>
      <c r="RZK79" s="709"/>
      <c r="RZL79" s="709"/>
      <c r="RZM79" s="709"/>
      <c r="RZN79" s="709"/>
      <c r="RZO79" s="709"/>
      <c r="RZP79" s="709"/>
      <c r="RZQ79" s="709"/>
      <c r="RZR79" s="709"/>
      <c r="RZS79" s="709"/>
      <c r="RZT79" s="709"/>
      <c r="RZU79" s="709"/>
      <c r="RZV79" s="709"/>
      <c r="RZW79" s="709"/>
      <c r="RZX79" s="709"/>
      <c r="RZY79" s="709"/>
      <c r="RZZ79" s="709"/>
      <c r="SAA79" s="709"/>
      <c r="SAB79" s="709"/>
      <c r="SAC79" s="709"/>
      <c r="SAD79" s="709"/>
      <c r="SAE79" s="709"/>
      <c r="SAF79" s="709"/>
      <c r="SAG79" s="709"/>
      <c r="SAH79" s="709"/>
      <c r="SAI79" s="709"/>
      <c r="SAJ79" s="709"/>
      <c r="SAK79" s="709"/>
      <c r="SAL79" s="709"/>
      <c r="SAM79" s="709"/>
      <c r="SAN79" s="709"/>
      <c r="SAO79" s="709"/>
      <c r="SAP79" s="709"/>
      <c r="SAQ79" s="709"/>
      <c r="SAR79" s="709"/>
      <c r="SAS79" s="709"/>
      <c r="SAT79" s="709"/>
      <c r="SAU79" s="709"/>
      <c r="SAV79" s="709"/>
      <c r="SAW79" s="709"/>
      <c r="SAX79" s="709"/>
      <c r="SAY79" s="709"/>
      <c r="SAZ79" s="709"/>
      <c r="SBA79" s="709"/>
      <c r="SBB79" s="709"/>
      <c r="SBC79" s="709"/>
      <c r="SBD79" s="709"/>
      <c r="SBE79" s="709"/>
      <c r="SBF79" s="709"/>
      <c r="SBG79" s="709"/>
      <c r="SBH79" s="709"/>
      <c r="SBI79" s="709"/>
      <c r="SBJ79" s="709"/>
      <c r="SBK79" s="709"/>
      <c r="SBL79" s="709"/>
      <c r="SBM79" s="709"/>
      <c r="SBN79" s="709"/>
      <c r="SBO79" s="709"/>
      <c r="SBP79" s="709"/>
      <c r="SBQ79" s="709"/>
      <c r="SBR79" s="709"/>
      <c r="SBS79" s="709"/>
      <c r="SBT79" s="709"/>
      <c r="SBU79" s="709"/>
      <c r="SBV79" s="709"/>
      <c r="SBW79" s="709"/>
      <c r="SBX79" s="709"/>
      <c r="SBY79" s="709"/>
      <c r="SBZ79" s="709"/>
      <c r="SCA79" s="709"/>
      <c r="SCB79" s="709"/>
      <c r="SCC79" s="709"/>
      <c r="SCD79" s="709"/>
      <c r="SCE79" s="709"/>
      <c r="SCF79" s="709"/>
      <c r="SCG79" s="709"/>
      <c r="SCH79" s="709"/>
      <c r="SCI79" s="709"/>
      <c r="SCJ79" s="709"/>
      <c r="SCK79" s="709"/>
      <c r="SCL79" s="709"/>
      <c r="SCM79" s="709"/>
      <c r="SCN79" s="709"/>
      <c r="SCO79" s="709"/>
      <c r="SCP79" s="709"/>
      <c r="SCQ79" s="709"/>
      <c r="SCR79" s="709"/>
      <c r="SCS79" s="709"/>
      <c r="SCT79" s="709"/>
      <c r="SCU79" s="709"/>
      <c r="SCV79" s="709"/>
      <c r="SCW79" s="709"/>
      <c r="SCX79" s="709"/>
      <c r="SCY79" s="709"/>
      <c r="SCZ79" s="709"/>
      <c r="SDA79" s="709"/>
      <c r="SDB79" s="709"/>
      <c r="SDC79" s="709"/>
      <c r="SDD79" s="709"/>
      <c r="SDE79" s="709"/>
      <c r="SDF79" s="709"/>
      <c r="SDG79" s="709"/>
      <c r="SDH79" s="709"/>
      <c r="SDI79" s="709"/>
      <c r="SDJ79" s="709"/>
      <c r="SDK79" s="709"/>
      <c r="SDL79" s="709"/>
      <c r="SDM79" s="709"/>
      <c r="SDN79" s="709"/>
      <c r="SDO79" s="709"/>
      <c r="SDP79" s="709"/>
      <c r="SDQ79" s="709"/>
      <c r="SDR79" s="709"/>
      <c r="SDS79" s="709"/>
      <c r="SDT79" s="709"/>
      <c r="SDU79" s="709"/>
      <c r="SDV79" s="709"/>
      <c r="SDW79" s="709"/>
      <c r="SDX79" s="709"/>
      <c r="SDY79" s="709"/>
      <c r="SDZ79" s="709"/>
      <c r="SEA79" s="709"/>
      <c r="SEB79" s="709"/>
      <c r="SEC79" s="709"/>
      <c r="SED79" s="709"/>
      <c r="SEE79" s="709"/>
      <c r="SEF79" s="709"/>
      <c r="SEG79" s="709"/>
      <c r="SEH79" s="709"/>
      <c r="SEI79" s="709"/>
      <c r="SEJ79" s="709"/>
      <c r="SEK79" s="709"/>
      <c r="SEL79" s="709"/>
      <c r="SEM79" s="709"/>
      <c r="SEN79" s="709"/>
      <c r="SEO79" s="709"/>
      <c r="SEP79" s="709"/>
      <c r="SEQ79" s="709"/>
      <c r="SER79" s="709"/>
      <c r="SES79" s="709"/>
      <c r="SET79" s="709"/>
      <c r="SEU79" s="709"/>
      <c r="SEV79" s="709"/>
      <c r="SEW79" s="709"/>
      <c r="SEX79" s="709"/>
      <c r="SEY79" s="709"/>
      <c r="SEZ79" s="709"/>
      <c r="SFA79" s="709"/>
      <c r="SFB79" s="709"/>
      <c r="SFC79" s="709"/>
      <c r="SFD79" s="709"/>
      <c r="SFE79" s="709"/>
      <c r="SFF79" s="709"/>
      <c r="SFG79" s="709"/>
      <c r="SFH79" s="709"/>
      <c r="SFI79" s="709"/>
      <c r="SFJ79" s="709"/>
      <c r="SFK79" s="709"/>
      <c r="SFL79" s="709"/>
      <c r="SFM79" s="709"/>
      <c r="SFN79" s="709"/>
      <c r="SFO79" s="709"/>
      <c r="SFP79" s="709"/>
      <c r="SFQ79" s="709"/>
      <c r="SFR79" s="709"/>
      <c r="SFS79" s="709"/>
      <c r="SFT79" s="709"/>
      <c r="SFU79" s="709"/>
      <c r="SFV79" s="709"/>
      <c r="SFW79" s="709"/>
      <c r="SFX79" s="709"/>
      <c r="SFY79" s="709"/>
      <c r="SFZ79" s="709"/>
      <c r="SGA79" s="709"/>
      <c r="SGB79" s="709"/>
      <c r="SGC79" s="709"/>
      <c r="SGD79" s="709"/>
      <c r="SGE79" s="709"/>
      <c r="SGF79" s="709"/>
      <c r="SGG79" s="709"/>
      <c r="SGH79" s="709"/>
      <c r="SGI79" s="709"/>
      <c r="SGJ79" s="709"/>
      <c r="SGK79" s="709"/>
      <c r="SGL79" s="709"/>
      <c r="SGM79" s="709"/>
      <c r="SGN79" s="709"/>
      <c r="SGO79" s="709"/>
      <c r="SGP79" s="709"/>
      <c r="SGQ79" s="709"/>
      <c r="SGR79" s="709"/>
      <c r="SGS79" s="709"/>
      <c r="SGT79" s="709"/>
      <c r="SGU79" s="709"/>
      <c r="SGV79" s="709"/>
      <c r="SGW79" s="709"/>
      <c r="SGX79" s="709"/>
      <c r="SGY79" s="709"/>
      <c r="SGZ79" s="709"/>
      <c r="SHA79" s="709"/>
      <c r="SHB79" s="709"/>
      <c r="SHC79" s="709"/>
      <c r="SHD79" s="709"/>
      <c r="SHE79" s="709"/>
      <c r="SHF79" s="709"/>
      <c r="SHG79" s="709"/>
      <c r="SHH79" s="709"/>
      <c r="SHI79" s="709"/>
      <c r="SHJ79" s="709"/>
      <c r="SHK79" s="709"/>
      <c r="SHL79" s="709"/>
      <c r="SHM79" s="709"/>
      <c r="SHN79" s="709"/>
      <c r="SHO79" s="709"/>
      <c r="SHP79" s="709"/>
      <c r="SHQ79" s="709"/>
      <c r="SHR79" s="709"/>
      <c r="SHS79" s="709"/>
      <c r="SHT79" s="709"/>
      <c r="SHU79" s="709"/>
      <c r="SHV79" s="709"/>
      <c r="SHW79" s="709"/>
      <c r="SHX79" s="709"/>
      <c r="SHY79" s="709"/>
      <c r="SHZ79" s="709"/>
      <c r="SIA79" s="709"/>
      <c r="SIB79" s="709"/>
      <c r="SIC79" s="709"/>
      <c r="SID79" s="709"/>
      <c r="SIE79" s="709"/>
      <c r="SIF79" s="709"/>
      <c r="SIG79" s="709"/>
      <c r="SIH79" s="709"/>
      <c r="SII79" s="709"/>
      <c r="SIJ79" s="709"/>
      <c r="SIK79" s="709"/>
      <c r="SIL79" s="709"/>
      <c r="SIM79" s="709"/>
      <c r="SIN79" s="709"/>
      <c r="SIO79" s="709"/>
      <c r="SIP79" s="709"/>
      <c r="SIQ79" s="709"/>
      <c r="SIR79" s="709"/>
      <c r="SIS79" s="709"/>
      <c r="SIT79" s="709"/>
      <c r="SIU79" s="709"/>
      <c r="SIV79" s="709"/>
      <c r="SIW79" s="709"/>
      <c r="SIX79" s="709"/>
      <c r="SIY79" s="709"/>
      <c r="SIZ79" s="709"/>
      <c r="SJA79" s="709"/>
      <c r="SJB79" s="709"/>
      <c r="SJC79" s="709"/>
      <c r="SJD79" s="709"/>
      <c r="SJE79" s="709"/>
      <c r="SJF79" s="709"/>
      <c r="SJG79" s="709"/>
      <c r="SJH79" s="709"/>
      <c r="SJI79" s="709"/>
      <c r="SJJ79" s="709"/>
      <c r="SJK79" s="709"/>
      <c r="SJL79" s="709"/>
      <c r="SJM79" s="709"/>
      <c r="SJN79" s="709"/>
      <c r="SJO79" s="709"/>
      <c r="SJP79" s="709"/>
      <c r="SJQ79" s="709"/>
      <c r="SJR79" s="709"/>
      <c r="SJS79" s="709"/>
      <c r="SJT79" s="709"/>
      <c r="SJU79" s="709"/>
      <c r="SJV79" s="709"/>
      <c r="SJW79" s="709"/>
      <c r="SJX79" s="709"/>
      <c r="SJY79" s="709"/>
      <c r="SJZ79" s="709"/>
      <c r="SKA79" s="709"/>
      <c r="SKB79" s="709"/>
      <c r="SKC79" s="709"/>
      <c r="SKD79" s="709"/>
      <c r="SKE79" s="709"/>
      <c r="SKF79" s="709"/>
      <c r="SKG79" s="709"/>
      <c r="SKH79" s="709"/>
      <c r="SKI79" s="709"/>
      <c r="SKJ79" s="709"/>
      <c r="SKK79" s="709"/>
      <c r="SKL79" s="709"/>
      <c r="SKM79" s="709"/>
      <c r="SKN79" s="709"/>
      <c r="SKO79" s="709"/>
      <c r="SKP79" s="709"/>
      <c r="SKQ79" s="709"/>
      <c r="SKR79" s="709"/>
      <c r="SKS79" s="709"/>
      <c r="SKT79" s="709"/>
      <c r="SKU79" s="709"/>
      <c r="SKV79" s="709"/>
      <c r="SKW79" s="709"/>
      <c r="SKX79" s="709"/>
      <c r="SKY79" s="709"/>
      <c r="SKZ79" s="709"/>
      <c r="SLA79" s="709"/>
      <c r="SLB79" s="709"/>
      <c r="SLC79" s="709"/>
      <c r="SLD79" s="709"/>
      <c r="SLE79" s="709"/>
      <c r="SLF79" s="709"/>
      <c r="SLG79" s="709"/>
      <c r="SLH79" s="709"/>
      <c r="SLI79" s="709"/>
      <c r="SLJ79" s="709"/>
      <c r="SLK79" s="709"/>
      <c r="SLL79" s="709"/>
      <c r="SLM79" s="709"/>
      <c r="SLN79" s="709"/>
      <c r="SLO79" s="709"/>
      <c r="SLP79" s="709"/>
      <c r="SLQ79" s="709"/>
      <c r="SLR79" s="709"/>
      <c r="SLS79" s="709"/>
      <c r="SLT79" s="709"/>
      <c r="SLU79" s="709"/>
      <c r="SLV79" s="709"/>
      <c r="SLW79" s="709"/>
      <c r="SLX79" s="709"/>
      <c r="SLY79" s="709"/>
      <c r="SLZ79" s="709"/>
      <c r="SMA79" s="709"/>
      <c r="SMB79" s="709"/>
      <c r="SMC79" s="709"/>
      <c r="SMD79" s="709"/>
      <c r="SME79" s="709"/>
      <c r="SMF79" s="709"/>
      <c r="SMG79" s="709"/>
      <c r="SMH79" s="709"/>
      <c r="SMI79" s="709"/>
      <c r="SMJ79" s="709"/>
      <c r="SMK79" s="709"/>
      <c r="SML79" s="709"/>
      <c r="SMM79" s="709"/>
      <c r="SMN79" s="709"/>
      <c r="SMO79" s="709"/>
      <c r="SMP79" s="709"/>
      <c r="SMQ79" s="709"/>
      <c r="SMR79" s="709"/>
      <c r="SMS79" s="709"/>
      <c r="SMT79" s="709"/>
      <c r="SMU79" s="709"/>
      <c r="SMV79" s="709"/>
      <c r="SMW79" s="709"/>
      <c r="SMX79" s="709"/>
      <c r="SMY79" s="709"/>
      <c r="SMZ79" s="709"/>
      <c r="SNA79" s="709"/>
      <c r="SNB79" s="709"/>
      <c r="SNC79" s="709"/>
      <c r="SND79" s="709"/>
      <c r="SNE79" s="709"/>
      <c r="SNF79" s="709"/>
      <c r="SNG79" s="709"/>
      <c r="SNH79" s="709"/>
      <c r="SNI79" s="709"/>
      <c r="SNJ79" s="709"/>
      <c r="SNK79" s="709"/>
      <c r="SNL79" s="709"/>
      <c r="SNM79" s="709"/>
      <c r="SNN79" s="709"/>
      <c r="SNO79" s="709"/>
      <c r="SNP79" s="709"/>
      <c r="SNQ79" s="709"/>
      <c r="SNR79" s="709"/>
      <c r="SNS79" s="709"/>
      <c r="SNT79" s="709"/>
      <c r="SNU79" s="709"/>
      <c r="SNV79" s="709"/>
      <c r="SNW79" s="709"/>
      <c r="SNX79" s="709"/>
      <c r="SNY79" s="709"/>
      <c r="SNZ79" s="709"/>
      <c r="SOA79" s="709"/>
      <c r="SOB79" s="709"/>
      <c r="SOC79" s="709"/>
      <c r="SOD79" s="709"/>
      <c r="SOE79" s="709"/>
      <c r="SOF79" s="709"/>
      <c r="SOG79" s="709"/>
      <c r="SOH79" s="709"/>
      <c r="SOI79" s="709"/>
      <c r="SOJ79" s="709"/>
      <c r="SOK79" s="709"/>
      <c r="SOL79" s="709"/>
      <c r="SOM79" s="709"/>
      <c r="SON79" s="709"/>
      <c r="SOO79" s="709"/>
      <c r="SOP79" s="709"/>
      <c r="SOQ79" s="709"/>
      <c r="SOR79" s="709"/>
      <c r="SOS79" s="709"/>
      <c r="SOT79" s="709"/>
      <c r="SOU79" s="709"/>
      <c r="SOV79" s="709"/>
      <c r="SOW79" s="709"/>
      <c r="SOX79" s="709"/>
      <c r="SOY79" s="709"/>
      <c r="SOZ79" s="709"/>
      <c r="SPA79" s="709"/>
      <c r="SPB79" s="709"/>
      <c r="SPC79" s="709"/>
      <c r="SPD79" s="709"/>
      <c r="SPE79" s="709"/>
      <c r="SPF79" s="709"/>
      <c r="SPG79" s="709"/>
      <c r="SPH79" s="709"/>
      <c r="SPI79" s="709"/>
      <c r="SPJ79" s="709"/>
      <c r="SPK79" s="709"/>
      <c r="SPL79" s="709"/>
      <c r="SPM79" s="709"/>
      <c r="SPN79" s="709"/>
      <c r="SPO79" s="709"/>
      <c r="SPP79" s="709"/>
      <c r="SPQ79" s="709"/>
      <c r="SPR79" s="709"/>
      <c r="SPS79" s="709"/>
      <c r="SPT79" s="709"/>
      <c r="SPU79" s="709"/>
      <c r="SPV79" s="709"/>
      <c r="SPW79" s="709"/>
      <c r="SPX79" s="709"/>
      <c r="SPY79" s="709"/>
      <c r="SPZ79" s="709"/>
      <c r="SQA79" s="709"/>
      <c r="SQB79" s="709"/>
      <c r="SQC79" s="709"/>
      <c r="SQD79" s="709"/>
      <c r="SQE79" s="709"/>
      <c r="SQF79" s="709"/>
      <c r="SQG79" s="709"/>
      <c r="SQH79" s="709"/>
      <c r="SQI79" s="709"/>
      <c r="SQJ79" s="709"/>
      <c r="SQK79" s="709"/>
      <c r="SQL79" s="709"/>
      <c r="SQM79" s="709"/>
      <c r="SQN79" s="709"/>
      <c r="SQO79" s="709"/>
      <c r="SQP79" s="709"/>
      <c r="SQQ79" s="709"/>
      <c r="SQR79" s="709"/>
      <c r="SQS79" s="709"/>
      <c r="SQT79" s="709"/>
      <c r="SQU79" s="709"/>
      <c r="SQV79" s="709"/>
      <c r="SQW79" s="709"/>
      <c r="SQX79" s="709"/>
      <c r="SQY79" s="709"/>
      <c r="SQZ79" s="709"/>
      <c r="SRA79" s="709"/>
      <c r="SRB79" s="709"/>
      <c r="SRC79" s="709"/>
      <c r="SRD79" s="709"/>
      <c r="SRE79" s="709"/>
      <c r="SRF79" s="709"/>
      <c r="SRG79" s="709"/>
      <c r="SRH79" s="709"/>
      <c r="SRI79" s="709"/>
      <c r="SRJ79" s="709"/>
      <c r="SRK79" s="709"/>
      <c r="SRL79" s="709"/>
      <c r="SRM79" s="709"/>
      <c r="SRN79" s="709"/>
      <c r="SRO79" s="709"/>
      <c r="SRP79" s="709"/>
      <c r="SRQ79" s="709"/>
      <c r="SRR79" s="709"/>
      <c r="SRS79" s="709"/>
      <c r="SRT79" s="709"/>
      <c r="SRU79" s="709"/>
      <c r="SRV79" s="709"/>
      <c r="SRW79" s="709"/>
      <c r="SRX79" s="709"/>
      <c r="SRY79" s="709"/>
      <c r="SRZ79" s="709"/>
      <c r="SSA79" s="709"/>
      <c r="SSB79" s="709"/>
      <c r="SSC79" s="709"/>
      <c r="SSD79" s="709"/>
      <c r="SSE79" s="709"/>
      <c r="SSF79" s="709"/>
      <c r="SSG79" s="709"/>
      <c r="SSH79" s="709"/>
      <c r="SSI79" s="709"/>
      <c r="SSJ79" s="709"/>
      <c r="SSK79" s="709"/>
      <c r="SSL79" s="709"/>
      <c r="SSM79" s="709"/>
      <c r="SSN79" s="709"/>
      <c r="SSO79" s="709"/>
      <c r="SSP79" s="709"/>
      <c r="SSQ79" s="709"/>
      <c r="SSR79" s="709"/>
      <c r="SSS79" s="709"/>
      <c r="SST79" s="709"/>
      <c r="SSU79" s="709"/>
      <c r="SSV79" s="709"/>
      <c r="SSW79" s="709"/>
      <c r="SSX79" s="709"/>
      <c r="SSY79" s="709"/>
      <c r="SSZ79" s="709"/>
      <c r="STA79" s="709"/>
      <c r="STB79" s="709"/>
      <c r="STC79" s="709"/>
      <c r="STD79" s="709"/>
      <c r="STE79" s="709"/>
      <c r="STF79" s="709"/>
      <c r="STG79" s="709"/>
      <c r="STH79" s="709"/>
      <c r="STI79" s="709"/>
      <c r="STJ79" s="709"/>
      <c r="STK79" s="709"/>
      <c r="STL79" s="709"/>
      <c r="STM79" s="709"/>
      <c r="STN79" s="709"/>
      <c r="STO79" s="709"/>
      <c r="STP79" s="709"/>
      <c r="STQ79" s="709"/>
      <c r="STR79" s="709"/>
      <c r="STS79" s="709"/>
      <c r="STT79" s="709"/>
      <c r="STU79" s="709"/>
      <c r="STV79" s="709"/>
      <c r="STW79" s="709"/>
      <c r="STX79" s="709"/>
      <c r="STY79" s="709"/>
      <c r="STZ79" s="709"/>
      <c r="SUA79" s="709"/>
      <c r="SUB79" s="709"/>
      <c r="SUC79" s="709"/>
      <c r="SUD79" s="709"/>
      <c r="SUE79" s="709"/>
      <c r="SUF79" s="709"/>
      <c r="SUG79" s="709"/>
      <c r="SUH79" s="709"/>
      <c r="SUI79" s="709"/>
      <c r="SUJ79" s="709"/>
      <c r="SUK79" s="709"/>
      <c r="SUL79" s="709"/>
      <c r="SUM79" s="709"/>
      <c r="SUN79" s="709"/>
      <c r="SUO79" s="709"/>
      <c r="SUP79" s="709"/>
      <c r="SUQ79" s="709"/>
      <c r="SUR79" s="709"/>
      <c r="SUS79" s="709"/>
      <c r="SUT79" s="709"/>
      <c r="SUU79" s="709"/>
      <c r="SUV79" s="709"/>
      <c r="SUW79" s="709"/>
      <c r="SUX79" s="709"/>
      <c r="SUY79" s="709"/>
      <c r="SUZ79" s="709"/>
      <c r="SVA79" s="709"/>
      <c r="SVB79" s="709"/>
      <c r="SVC79" s="709"/>
      <c r="SVD79" s="709"/>
      <c r="SVE79" s="709"/>
      <c r="SVF79" s="709"/>
      <c r="SVG79" s="709"/>
      <c r="SVH79" s="709"/>
      <c r="SVI79" s="709"/>
      <c r="SVJ79" s="709"/>
      <c r="SVK79" s="709"/>
      <c r="SVL79" s="709"/>
      <c r="SVM79" s="709"/>
      <c r="SVN79" s="709"/>
      <c r="SVO79" s="709"/>
      <c r="SVP79" s="709"/>
      <c r="SVQ79" s="709"/>
      <c r="SVR79" s="709"/>
      <c r="SVS79" s="709"/>
      <c r="SVT79" s="709"/>
      <c r="SVU79" s="709"/>
      <c r="SVV79" s="709"/>
      <c r="SVW79" s="709"/>
      <c r="SVX79" s="709"/>
      <c r="SVY79" s="709"/>
      <c r="SVZ79" s="709"/>
      <c r="SWA79" s="709"/>
      <c r="SWB79" s="709"/>
      <c r="SWC79" s="709"/>
      <c r="SWD79" s="709"/>
      <c r="SWE79" s="709"/>
      <c r="SWF79" s="709"/>
      <c r="SWG79" s="709"/>
      <c r="SWH79" s="709"/>
      <c r="SWI79" s="709"/>
      <c r="SWJ79" s="709"/>
      <c r="SWK79" s="709"/>
      <c r="SWL79" s="709"/>
      <c r="SWM79" s="709"/>
      <c r="SWN79" s="709"/>
      <c r="SWO79" s="709"/>
      <c r="SWP79" s="709"/>
      <c r="SWQ79" s="709"/>
      <c r="SWR79" s="709"/>
      <c r="SWS79" s="709"/>
      <c r="SWT79" s="709"/>
      <c r="SWU79" s="709"/>
      <c r="SWV79" s="709"/>
      <c r="SWW79" s="709"/>
      <c r="SWX79" s="709"/>
      <c r="SWY79" s="709"/>
      <c r="SWZ79" s="709"/>
      <c r="SXA79" s="709"/>
      <c r="SXB79" s="709"/>
      <c r="SXC79" s="709"/>
      <c r="SXD79" s="709"/>
      <c r="SXE79" s="709"/>
      <c r="SXF79" s="709"/>
      <c r="SXG79" s="709"/>
      <c r="SXH79" s="709"/>
      <c r="SXI79" s="709"/>
      <c r="SXJ79" s="709"/>
      <c r="SXK79" s="709"/>
      <c r="SXL79" s="709"/>
      <c r="SXM79" s="709"/>
      <c r="SXN79" s="709"/>
      <c r="SXO79" s="709"/>
      <c r="SXP79" s="709"/>
      <c r="SXQ79" s="709"/>
      <c r="SXR79" s="709"/>
      <c r="SXS79" s="709"/>
      <c r="SXT79" s="709"/>
      <c r="SXU79" s="709"/>
      <c r="SXV79" s="709"/>
      <c r="SXW79" s="709"/>
      <c r="SXX79" s="709"/>
      <c r="SXY79" s="709"/>
      <c r="SXZ79" s="709"/>
      <c r="SYA79" s="709"/>
      <c r="SYB79" s="709"/>
      <c r="SYC79" s="709"/>
      <c r="SYD79" s="709"/>
      <c r="SYE79" s="709"/>
      <c r="SYF79" s="709"/>
      <c r="SYG79" s="709"/>
      <c r="SYH79" s="709"/>
      <c r="SYI79" s="709"/>
      <c r="SYJ79" s="709"/>
      <c r="SYK79" s="709"/>
      <c r="SYL79" s="709"/>
      <c r="SYM79" s="709"/>
      <c r="SYN79" s="709"/>
      <c r="SYO79" s="709"/>
      <c r="SYP79" s="709"/>
      <c r="SYQ79" s="709"/>
      <c r="SYR79" s="709"/>
      <c r="SYS79" s="709"/>
      <c r="SYT79" s="709"/>
      <c r="SYU79" s="709"/>
      <c r="SYV79" s="709"/>
      <c r="SYW79" s="709"/>
      <c r="SYX79" s="709"/>
      <c r="SYY79" s="709"/>
      <c r="SYZ79" s="709"/>
      <c r="SZA79" s="709"/>
      <c r="SZB79" s="709"/>
      <c r="SZC79" s="709"/>
      <c r="SZD79" s="709"/>
      <c r="SZE79" s="709"/>
      <c r="SZF79" s="709"/>
      <c r="SZG79" s="709"/>
      <c r="SZH79" s="709"/>
      <c r="SZI79" s="709"/>
      <c r="SZJ79" s="709"/>
      <c r="SZK79" s="709"/>
      <c r="SZL79" s="709"/>
      <c r="SZM79" s="709"/>
      <c r="SZN79" s="709"/>
      <c r="SZO79" s="709"/>
      <c r="SZP79" s="709"/>
      <c r="SZQ79" s="709"/>
      <c r="SZR79" s="709"/>
      <c r="SZS79" s="709"/>
      <c r="SZT79" s="709"/>
      <c r="SZU79" s="709"/>
      <c r="SZV79" s="709"/>
      <c r="SZW79" s="709"/>
      <c r="SZX79" s="709"/>
      <c r="SZY79" s="709"/>
      <c r="SZZ79" s="709"/>
      <c r="TAA79" s="709"/>
      <c r="TAB79" s="709"/>
      <c r="TAC79" s="709"/>
      <c r="TAD79" s="709"/>
      <c r="TAE79" s="709"/>
      <c r="TAF79" s="709"/>
      <c r="TAG79" s="709"/>
      <c r="TAH79" s="709"/>
      <c r="TAI79" s="709"/>
      <c r="TAJ79" s="709"/>
      <c r="TAK79" s="709"/>
      <c r="TAL79" s="709"/>
      <c r="TAM79" s="709"/>
      <c r="TAN79" s="709"/>
      <c r="TAO79" s="709"/>
      <c r="TAP79" s="709"/>
      <c r="TAQ79" s="709"/>
      <c r="TAR79" s="709"/>
      <c r="TAS79" s="709"/>
      <c r="TAT79" s="709"/>
      <c r="TAU79" s="709"/>
      <c r="TAV79" s="709"/>
      <c r="TAW79" s="709"/>
      <c r="TAX79" s="709"/>
      <c r="TAY79" s="709"/>
      <c r="TAZ79" s="709"/>
      <c r="TBA79" s="709"/>
      <c r="TBB79" s="709"/>
      <c r="TBC79" s="709"/>
      <c r="TBD79" s="709"/>
      <c r="TBE79" s="709"/>
      <c r="TBF79" s="709"/>
      <c r="TBG79" s="709"/>
      <c r="TBH79" s="709"/>
      <c r="TBI79" s="709"/>
      <c r="TBJ79" s="709"/>
      <c r="TBK79" s="709"/>
      <c r="TBL79" s="709"/>
      <c r="TBM79" s="709"/>
      <c r="TBN79" s="709"/>
      <c r="TBO79" s="709"/>
      <c r="TBP79" s="709"/>
      <c r="TBQ79" s="709"/>
      <c r="TBR79" s="709"/>
      <c r="TBS79" s="709"/>
      <c r="TBT79" s="709"/>
      <c r="TBU79" s="709"/>
      <c r="TBV79" s="709"/>
      <c r="TBW79" s="709"/>
      <c r="TBX79" s="709"/>
      <c r="TBY79" s="709"/>
      <c r="TBZ79" s="709"/>
      <c r="TCA79" s="709"/>
      <c r="TCB79" s="709"/>
      <c r="TCC79" s="709"/>
      <c r="TCD79" s="709"/>
      <c r="TCE79" s="709"/>
      <c r="TCF79" s="709"/>
      <c r="TCG79" s="709"/>
      <c r="TCH79" s="709"/>
      <c r="TCI79" s="709"/>
      <c r="TCJ79" s="709"/>
      <c r="TCK79" s="709"/>
      <c r="TCL79" s="709"/>
      <c r="TCM79" s="709"/>
      <c r="TCN79" s="709"/>
      <c r="TCO79" s="709"/>
      <c r="TCP79" s="709"/>
      <c r="TCQ79" s="709"/>
      <c r="TCR79" s="709"/>
      <c r="TCS79" s="709"/>
      <c r="TCT79" s="709"/>
      <c r="TCU79" s="709"/>
      <c r="TCV79" s="709"/>
      <c r="TCW79" s="709"/>
      <c r="TCX79" s="709"/>
      <c r="TCY79" s="709"/>
      <c r="TCZ79" s="709"/>
      <c r="TDA79" s="709"/>
      <c r="TDB79" s="709"/>
      <c r="TDC79" s="709"/>
      <c r="TDD79" s="709"/>
      <c r="TDE79" s="709"/>
      <c r="TDF79" s="709"/>
      <c r="TDG79" s="709"/>
      <c r="TDH79" s="709"/>
      <c r="TDI79" s="709"/>
      <c r="TDJ79" s="709"/>
      <c r="TDK79" s="709"/>
      <c r="TDL79" s="709"/>
      <c r="TDM79" s="709"/>
      <c r="TDN79" s="709"/>
      <c r="TDO79" s="709"/>
      <c r="TDP79" s="709"/>
      <c r="TDQ79" s="709"/>
      <c r="TDR79" s="709"/>
      <c r="TDS79" s="709"/>
      <c r="TDT79" s="709"/>
      <c r="TDU79" s="709"/>
      <c r="TDV79" s="709"/>
      <c r="TDW79" s="709"/>
      <c r="TDX79" s="709"/>
      <c r="TDY79" s="709"/>
      <c r="TDZ79" s="709"/>
      <c r="TEA79" s="709"/>
      <c r="TEB79" s="709"/>
      <c r="TEC79" s="709"/>
      <c r="TED79" s="709"/>
      <c r="TEE79" s="709"/>
      <c r="TEF79" s="709"/>
      <c r="TEG79" s="709"/>
      <c r="TEH79" s="709"/>
      <c r="TEI79" s="709"/>
      <c r="TEJ79" s="709"/>
      <c r="TEK79" s="709"/>
      <c r="TEL79" s="709"/>
      <c r="TEM79" s="709"/>
      <c r="TEN79" s="709"/>
      <c r="TEO79" s="709"/>
      <c r="TEP79" s="709"/>
      <c r="TEQ79" s="709"/>
      <c r="TER79" s="709"/>
      <c r="TES79" s="709"/>
      <c r="TET79" s="709"/>
      <c r="TEU79" s="709"/>
      <c r="TEV79" s="709"/>
      <c r="TEW79" s="709"/>
      <c r="TEX79" s="709"/>
      <c r="TEY79" s="709"/>
      <c r="TEZ79" s="709"/>
      <c r="TFA79" s="709"/>
      <c r="TFB79" s="709"/>
      <c r="TFC79" s="709"/>
      <c r="TFD79" s="709"/>
      <c r="TFE79" s="709"/>
      <c r="TFF79" s="709"/>
      <c r="TFG79" s="709"/>
      <c r="TFH79" s="709"/>
      <c r="TFI79" s="709"/>
      <c r="TFJ79" s="709"/>
      <c r="TFK79" s="709"/>
      <c r="TFL79" s="709"/>
      <c r="TFM79" s="709"/>
      <c r="TFN79" s="709"/>
      <c r="TFO79" s="709"/>
      <c r="TFP79" s="709"/>
      <c r="TFQ79" s="709"/>
      <c r="TFR79" s="709"/>
      <c r="TFS79" s="709"/>
      <c r="TFT79" s="709"/>
      <c r="TFU79" s="709"/>
      <c r="TFV79" s="709"/>
      <c r="TFW79" s="709"/>
      <c r="TFX79" s="709"/>
      <c r="TFY79" s="709"/>
      <c r="TFZ79" s="709"/>
      <c r="TGA79" s="709"/>
      <c r="TGB79" s="709"/>
      <c r="TGC79" s="709"/>
      <c r="TGD79" s="709"/>
      <c r="TGE79" s="709"/>
      <c r="TGF79" s="709"/>
      <c r="TGG79" s="709"/>
      <c r="TGH79" s="709"/>
      <c r="TGI79" s="709"/>
      <c r="TGJ79" s="709"/>
      <c r="TGK79" s="709"/>
      <c r="TGL79" s="709"/>
      <c r="TGM79" s="709"/>
      <c r="TGN79" s="709"/>
      <c r="TGO79" s="709"/>
      <c r="TGP79" s="709"/>
      <c r="TGQ79" s="709"/>
      <c r="TGR79" s="709"/>
      <c r="TGS79" s="709"/>
      <c r="TGT79" s="709"/>
      <c r="TGU79" s="709"/>
      <c r="TGV79" s="709"/>
      <c r="TGW79" s="709"/>
      <c r="TGX79" s="709"/>
      <c r="TGY79" s="709"/>
      <c r="TGZ79" s="709"/>
      <c r="THA79" s="709"/>
      <c r="THB79" s="709"/>
      <c r="THC79" s="709"/>
      <c r="THD79" s="709"/>
      <c r="THE79" s="709"/>
      <c r="THF79" s="709"/>
      <c r="THG79" s="709"/>
      <c r="THH79" s="709"/>
      <c r="THI79" s="709"/>
      <c r="THJ79" s="709"/>
      <c r="THK79" s="709"/>
      <c r="THL79" s="709"/>
      <c r="THM79" s="709"/>
      <c r="THN79" s="709"/>
      <c r="THO79" s="709"/>
      <c r="THP79" s="709"/>
      <c r="THQ79" s="709"/>
      <c r="THR79" s="709"/>
      <c r="THS79" s="709"/>
      <c r="THT79" s="709"/>
      <c r="THU79" s="709"/>
      <c r="THV79" s="709"/>
      <c r="THW79" s="709"/>
      <c r="THX79" s="709"/>
      <c r="THY79" s="709"/>
      <c r="THZ79" s="709"/>
      <c r="TIA79" s="709"/>
      <c r="TIB79" s="709"/>
      <c r="TIC79" s="709"/>
      <c r="TID79" s="709"/>
      <c r="TIE79" s="709"/>
      <c r="TIF79" s="709"/>
      <c r="TIG79" s="709"/>
      <c r="TIH79" s="709"/>
      <c r="TII79" s="709"/>
      <c r="TIJ79" s="709"/>
      <c r="TIK79" s="709"/>
      <c r="TIL79" s="709"/>
      <c r="TIM79" s="709"/>
      <c r="TIN79" s="709"/>
      <c r="TIO79" s="709"/>
      <c r="TIP79" s="709"/>
      <c r="TIQ79" s="709"/>
      <c r="TIR79" s="709"/>
      <c r="TIS79" s="709"/>
      <c r="TIT79" s="709"/>
      <c r="TIU79" s="709"/>
      <c r="TIV79" s="709"/>
      <c r="TIW79" s="709"/>
      <c r="TIX79" s="709"/>
      <c r="TIY79" s="709"/>
      <c r="TIZ79" s="709"/>
      <c r="TJA79" s="709"/>
      <c r="TJB79" s="709"/>
      <c r="TJC79" s="709"/>
      <c r="TJD79" s="709"/>
      <c r="TJE79" s="709"/>
      <c r="TJF79" s="709"/>
      <c r="TJG79" s="709"/>
      <c r="TJH79" s="709"/>
      <c r="TJI79" s="709"/>
      <c r="TJJ79" s="709"/>
      <c r="TJK79" s="709"/>
      <c r="TJL79" s="709"/>
      <c r="TJM79" s="709"/>
      <c r="TJN79" s="709"/>
      <c r="TJO79" s="709"/>
      <c r="TJP79" s="709"/>
      <c r="TJQ79" s="709"/>
      <c r="TJR79" s="709"/>
      <c r="TJS79" s="709"/>
      <c r="TJT79" s="709"/>
      <c r="TJU79" s="709"/>
      <c r="TJV79" s="709"/>
      <c r="TJW79" s="709"/>
      <c r="TJX79" s="709"/>
      <c r="TJY79" s="709"/>
      <c r="TJZ79" s="709"/>
      <c r="TKA79" s="709"/>
      <c r="TKB79" s="709"/>
      <c r="TKC79" s="709"/>
      <c r="TKD79" s="709"/>
      <c r="TKE79" s="709"/>
      <c r="TKF79" s="709"/>
      <c r="TKG79" s="709"/>
      <c r="TKH79" s="709"/>
      <c r="TKI79" s="709"/>
      <c r="TKJ79" s="709"/>
      <c r="TKK79" s="709"/>
      <c r="TKL79" s="709"/>
      <c r="TKM79" s="709"/>
      <c r="TKN79" s="709"/>
      <c r="TKO79" s="709"/>
      <c r="TKP79" s="709"/>
      <c r="TKQ79" s="709"/>
      <c r="TKR79" s="709"/>
      <c r="TKS79" s="709"/>
      <c r="TKT79" s="709"/>
      <c r="TKU79" s="709"/>
      <c r="TKV79" s="709"/>
      <c r="TKW79" s="709"/>
      <c r="TKX79" s="709"/>
      <c r="TKY79" s="709"/>
      <c r="TKZ79" s="709"/>
      <c r="TLA79" s="709"/>
      <c r="TLB79" s="709"/>
      <c r="TLC79" s="709"/>
      <c r="TLD79" s="709"/>
      <c r="TLE79" s="709"/>
      <c r="TLF79" s="709"/>
      <c r="TLG79" s="709"/>
      <c r="TLH79" s="709"/>
      <c r="TLI79" s="709"/>
      <c r="TLJ79" s="709"/>
      <c r="TLK79" s="709"/>
      <c r="TLL79" s="709"/>
      <c r="TLM79" s="709"/>
      <c r="TLN79" s="709"/>
      <c r="TLO79" s="709"/>
      <c r="TLP79" s="709"/>
      <c r="TLQ79" s="709"/>
      <c r="TLR79" s="709"/>
      <c r="TLS79" s="709"/>
      <c r="TLT79" s="709"/>
      <c r="TLU79" s="709"/>
      <c r="TLV79" s="709"/>
      <c r="TLW79" s="709"/>
      <c r="TLX79" s="709"/>
      <c r="TLY79" s="709"/>
      <c r="TLZ79" s="709"/>
      <c r="TMA79" s="709"/>
      <c r="TMB79" s="709"/>
      <c r="TMC79" s="709"/>
      <c r="TMD79" s="709"/>
      <c r="TME79" s="709"/>
      <c r="TMF79" s="709"/>
      <c r="TMG79" s="709"/>
      <c r="TMH79" s="709"/>
      <c r="TMI79" s="709"/>
      <c r="TMJ79" s="709"/>
      <c r="TMK79" s="709"/>
      <c r="TML79" s="709"/>
      <c r="TMM79" s="709"/>
      <c r="TMN79" s="709"/>
      <c r="TMO79" s="709"/>
      <c r="TMP79" s="709"/>
      <c r="TMQ79" s="709"/>
      <c r="TMR79" s="709"/>
      <c r="TMS79" s="709"/>
      <c r="TMT79" s="709"/>
      <c r="TMU79" s="709"/>
      <c r="TMV79" s="709"/>
      <c r="TMW79" s="709"/>
      <c r="TMX79" s="709"/>
      <c r="TMY79" s="709"/>
      <c r="TMZ79" s="709"/>
      <c r="TNA79" s="709"/>
      <c r="TNB79" s="709"/>
      <c r="TNC79" s="709"/>
      <c r="TND79" s="709"/>
      <c r="TNE79" s="709"/>
      <c r="TNF79" s="709"/>
      <c r="TNG79" s="709"/>
      <c r="TNH79" s="709"/>
      <c r="TNI79" s="709"/>
      <c r="TNJ79" s="709"/>
      <c r="TNK79" s="709"/>
      <c r="TNL79" s="709"/>
      <c r="TNM79" s="709"/>
      <c r="TNN79" s="709"/>
      <c r="TNO79" s="709"/>
      <c r="TNP79" s="709"/>
      <c r="TNQ79" s="709"/>
      <c r="TNR79" s="709"/>
      <c r="TNS79" s="709"/>
      <c r="TNT79" s="709"/>
      <c r="TNU79" s="709"/>
      <c r="TNV79" s="709"/>
      <c r="TNW79" s="709"/>
      <c r="TNX79" s="709"/>
      <c r="TNY79" s="709"/>
      <c r="TNZ79" s="709"/>
      <c r="TOA79" s="709"/>
      <c r="TOB79" s="709"/>
      <c r="TOC79" s="709"/>
      <c r="TOD79" s="709"/>
      <c r="TOE79" s="709"/>
      <c r="TOF79" s="709"/>
      <c r="TOG79" s="709"/>
      <c r="TOH79" s="709"/>
      <c r="TOI79" s="709"/>
      <c r="TOJ79" s="709"/>
      <c r="TOK79" s="709"/>
      <c r="TOL79" s="709"/>
      <c r="TOM79" s="709"/>
      <c r="TON79" s="709"/>
      <c r="TOO79" s="709"/>
      <c r="TOP79" s="709"/>
      <c r="TOQ79" s="709"/>
      <c r="TOR79" s="709"/>
      <c r="TOS79" s="709"/>
      <c r="TOT79" s="709"/>
      <c r="TOU79" s="709"/>
      <c r="TOV79" s="709"/>
      <c r="TOW79" s="709"/>
      <c r="TOX79" s="709"/>
      <c r="TOY79" s="709"/>
      <c r="TOZ79" s="709"/>
      <c r="TPA79" s="709"/>
      <c r="TPB79" s="709"/>
      <c r="TPC79" s="709"/>
      <c r="TPD79" s="709"/>
      <c r="TPE79" s="709"/>
      <c r="TPF79" s="709"/>
      <c r="TPG79" s="709"/>
      <c r="TPH79" s="709"/>
      <c r="TPI79" s="709"/>
      <c r="TPJ79" s="709"/>
      <c r="TPK79" s="709"/>
      <c r="TPL79" s="709"/>
      <c r="TPM79" s="709"/>
      <c r="TPN79" s="709"/>
      <c r="TPO79" s="709"/>
      <c r="TPP79" s="709"/>
      <c r="TPQ79" s="709"/>
      <c r="TPR79" s="709"/>
      <c r="TPS79" s="709"/>
      <c r="TPT79" s="709"/>
      <c r="TPU79" s="709"/>
      <c r="TPV79" s="709"/>
      <c r="TPW79" s="709"/>
      <c r="TPX79" s="709"/>
      <c r="TPY79" s="709"/>
      <c r="TPZ79" s="709"/>
      <c r="TQA79" s="709"/>
      <c r="TQB79" s="709"/>
      <c r="TQC79" s="709"/>
      <c r="TQD79" s="709"/>
      <c r="TQE79" s="709"/>
      <c r="TQF79" s="709"/>
      <c r="TQG79" s="709"/>
      <c r="TQH79" s="709"/>
      <c r="TQI79" s="709"/>
      <c r="TQJ79" s="709"/>
      <c r="TQK79" s="709"/>
      <c r="TQL79" s="709"/>
      <c r="TQM79" s="709"/>
      <c r="TQN79" s="709"/>
      <c r="TQO79" s="709"/>
      <c r="TQP79" s="709"/>
      <c r="TQQ79" s="709"/>
      <c r="TQR79" s="709"/>
      <c r="TQS79" s="709"/>
      <c r="TQT79" s="709"/>
      <c r="TQU79" s="709"/>
      <c r="TQV79" s="709"/>
      <c r="TQW79" s="709"/>
      <c r="TQX79" s="709"/>
      <c r="TQY79" s="709"/>
      <c r="TQZ79" s="709"/>
      <c r="TRA79" s="709"/>
      <c r="TRB79" s="709"/>
      <c r="TRC79" s="709"/>
      <c r="TRD79" s="709"/>
      <c r="TRE79" s="709"/>
      <c r="TRF79" s="709"/>
      <c r="TRG79" s="709"/>
      <c r="TRH79" s="709"/>
      <c r="TRI79" s="709"/>
      <c r="TRJ79" s="709"/>
      <c r="TRK79" s="709"/>
      <c r="TRL79" s="709"/>
      <c r="TRM79" s="709"/>
      <c r="TRN79" s="709"/>
      <c r="TRO79" s="709"/>
      <c r="TRP79" s="709"/>
      <c r="TRQ79" s="709"/>
      <c r="TRR79" s="709"/>
      <c r="TRS79" s="709"/>
      <c r="TRT79" s="709"/>
      <c r="TRU79" s="709"/>
      <c r="TRV79" s="709"/>
      <c r="TRW79" s="709"/>
      <c r="TRX79" s="709"/>
      <c r="TRY79" s="709"/>
      <c r="TRZ79" s="709"/>
      <c r="TSA79" s="709"/>
      <c r="TSB79" s="709"/>
      <c r="TSC79" s="709"/>
      <c r="TSD79" s="709"/>
      <c r="TSE79" s="709"/>
      <c r="TSF79" s="709"/>
      <c r="TSG79" s="709"/>
      <c r="TSH79" s="709"/>
      <c r="TSI79" s="709"/>
      <c r="TSJ79" s="709"/>
      <c r="TSK79" s="709"/>
      <c r="TSL79" s="709"/>
      <c r="TSM79" s="709"/>
      <c r="TSN79" s="709"/>
      <c r="TSO79" s="709"/>
      <c r="TSP79" s="709"/>
      <c r="TSQ79" s="709"/>
      <c r="TSR79" s="709"/>
      <c r="TSS79" s="709"/>
      <c r="TST79" s="709"/>
      <c r="TSU79" s="709"/>
      <c r="TSV79" s="709"/>
      <c r="TSW79" s="709"/>
      <c r="TSX79" s="709"/>
      <c r="TSY79" s="709"/>
      <c r="TSZ79" s="709"/>
      <c r="TTA79" s="709"/>
      <c r="TTB79" s="709"/>
      <c r="TTC79" s="709"/>
      <c r="TTD79" s="709"/>
      <c r="TTE79" s="709"/>
      <c r="TTF79" s="709"/>
      <c r="TTG79" s="709"/>
      <c r="TTH79" s="709"/>
      <c r="TTI79" s="709"/>
      <c r="TTJ79" s="709"/>
      <c r="TTK79" s="709"/>
      <c r="TTL79" s="709"/>
      <c r="TTM79" s="709"/>
      <c r="TTN79" s="709"/>
      <c r="TTO79" s="709"/>
      <c r="TTP79" s="709"/>
      <c r="TTQ79" s="709"/>
      <c r="TTR79" s="709"/>
      <c r="TTS79" s="709"/>
      <c r="TTT79" s="709"/>
      <c r="TTU79" s="709"/>
      <c r="TTV79" s="709"/>
      <c r="TTW79" s="709"/>
      <c r="TTX79" s="709"/>
      <c r="TTY79" s="709"/>
      <c r="TTZ79" s="709"/>
      <c r="TUA79" s="709"/>
      <c r="TUB79" s="709"/>
      <c r="TUC79" s="709"/>
      <c r="TUD79" s="709"/>
      <c r="TUE79" s="709"/>
      <c r="TUF79" s="709"/>
      <c r="TUG79" s="709"/>
      <c r="TUH79" s="709"/>
      <c r="TUI79" s="709"/>
      <c r="TUJ79" s="709"/>
      <c r="TUK79" s="709"/>
      <c r="TUL79" s="709"/>
      <c r="TUM79" s="709"/>
      <c r="TUN79" s="709"/>
      <c r="TUO79" s="709"/>
      <c r="TUP79" s="709"/>
      <c r="TUQ79" s="709"/>
      <c r="TUR79" s="709"/>
      <c r="TUS79" s="709"/>
      <c r="TUT79" s="709"/>
      <c r="TUU79" s="709"/>
      <c r="TUV79" s="709"/>
      <c r="TUW79" s="709"/>
      <c r="TUX79" s="709"/>
      <c r="TUY79" s="709"/>
      <c r="TUZ79" s="709"/>
      <c r="TVA79" s="709"/>
      <c r="TVB79" s="709"/>
      <c r="TVC79" s="709"/>
      <c r="TVD79" s="709"/>
      <c r="TVE79" s="709"/>
      <c r="TVF79" s="709"/>
      <c r="TVG79" s="709"/>
      <c r="TVH79" s="709"/>
      <c r="TVI79" s="709"/>
      <c r="TVJ79" s="709"/>
      <c r="TVK79" s="709"/>
      <c r="TVL79" s="709"/>
      <c r="TVM79" s="709"/>
      <c r="TVN79" s="709"/>
      <c r="TVO79" s="709"/>
      <c r="TVP79" s="709"/>
      <c r="TVQ79" s="709"/>
      <c r="TVR79" s="709"/>
      <c r="TVS79" s="709"/>
      <c r="TVT79" s="709"/>
      <c r="TVU79" s="709"/>
      <c r="TVV79" s="709"/>
      <c r="TVW79" s="709"/>
      <c r="TVX79" s="709"/>
      <c r="TVY79" s="709"/>
      <c r="TVZ79" s="709"/>
      <c r="TWA79" s="709"/>
      <c r="TWB79" s="709"/>
      <c r="TWC79" s="709"/>
      <c r="TWD79" s="709"/>
      <c r="TWE79" s="709"/>
      <c r="TWF79" s="709"/>
      <c r="TWG79" s="709"/>
      <c r="TWH79" s="709"/>
      <c r="TWI79" s="709"/>
      <c r="TWJ79" s="709"/>
      <c r="TWK79" s="709"/>
      <c r="TWL79" s="709"/>
      <c r="TWM79" s="709"/>
      <c r="TWN79" s="709"/>
      <c r="TWO79" s="709"/>
      <c r="TWP79" s="709"/>
      <c r="TWQ79" s="709"/>
      <c r="TWR79" s="709"/>
      <c r="TWS79" s="709"/>
      <c r="TWT79" s="709"/>
      <c r="TWU79" s="709"/>
      <c r="TWV79" s="709"/>
      <c r="TWW79" s="709"/>
      <c r="TWX79" s="709"/>
      <c r="TWY79" s="709"/>
      <c r="TWZ79" s="709"/>
      <c r="TXA79" s="709"/>
      <c r="TXB79" s="709"/>
      <c r="TXC79" s="709"/>
      <c r="TXD79" s="709"/>
      <c r="TXE79" s="709"/>
      <c r="TXF79" s="709"/>
      <c r="TXG79" s="709"/>
      <c r="TXH79" s="709"/>
      <c r="TXI79" s="709"/>
      <c r="TXJ79" s="709"/>
      <c r="TXK79" s="709"/>
      <c r="TXL79" s="709"/>
      <c r="TXM79" s="709"/>
      <c r="TXN79" s="709"/>
      <c r="TXO79" s="709"/>
      <c r="TXP79" s="709"/>
      <c r="TXQ79" s="709"/>
      <c r="TXR79" s="709"/>
      <c r="TXS79" s="709"/>
      <c r="TXT79" s="709"/>
      <c r="TXU79" s="709"/>
      <c r="TXV79" s="709"/>
      <c r="TXW79" s="709"/>
      <c r="TXX79" s="709"/>
      <c r="TXY79" s="709"/>
      <c r="TXZ79" s="709"/>
      <c r="TYA79" s="709"/>
      <c r="TYB79" s="709"/>
      <c r="TYC79" s="709"/>
      <c r="TYD79" s="709"/>
      <c r="TYE79" s="709"/>
      <c r="TYF79" s="709"/>
      <c r="TYG79" s="709"/>
      <c r="TYH79" s="709"/>
      <c r="TYI79" s="709"/>
      <c r="TYJ79" s="709"/>
      <c r="TYK79" s="709"/>
      <c r="TYL79" s="709"/>
      <c r="TYM79" s="709"/>
      <c r="TYN79" s="709"/>
      <c r="TYO79" s="709"/>
      <c r="TYP79" s="709"/>
      <c r="TYQ79" s="709"/>
      <c r="TYR79" s="709"/>
      <c r="TYS79" s="709"/>
      <c r="TYT79" s="709"/>
      <c r="TYU79" s="709"/>
      <c r="TYV79" s="709"/>
      <c r="TYW79" s="709"/>
      <c r="TYX79" s="709"/>
      <c r="TYY79" s="709"/>
      <c r="TYZ79" s="709"/>
      <c r="TZA79" s="709"/>
      <c r="TZB79" s="709"/>
      <c r="TZC79" s="709"/>
      <c r="TZD79" s="709"/>
      <c r="TZE79" s="709"/>
      <c r="TZF79" s="709"/>
      <c r="TZG79" s="709"/>
      <c r="TZH79" s="709"/>
      <c r="TZI79" s="709"/>
      <c r="TZJ79" s="709"/>
      <c r="TZK79" s="709"/>
      <c r="TZL79" s="709"/>
      <c r="TZM79" s="709"/>
      <c r="TZN79" s="709"/>
      <c r="TZO79" s="709"/>
      <c r="TZP79" s="709"/>
      <c r="TZQ79" s="709"/>
      <c r="TZR79" s="709"/>
      <c r="TZS79" s="709"/>
      <c r="TZT79" s="709"/>
      <c r="TZU79" s="709"/>
      <c r="TZV79" s="709"/>
      <c r="TZW79" s="709"/>
      <c r="TZX79" s="709"/>
      <c r="TZY79" s="709"/>
      <c r="TZZ79" s="709"/>
      <c r="UAA79" s="709"/>
      <c r="UAB79" s="709"/>
      <c r="UAC79" s="709"/>
      <c r="UAD79" s="709"/>
      <c r="UAE79" s="709"/>
      <c r="UAF79" s="709"/>
      <c r="UAG79" s="709"/>
      <c r="UAH79" s="709"/>
      <c r="UAI79" s="709"/>
      <c r="UAJ79" s="709"/>
      <c r="UAK79" s="709"/>
      <c r="UAL79" s="709"/>
      <c r="UAM79" s="709"/>
      <c r="UAN79" s="709"/>
      <c r="UAO79" s="709"/>
      <c r="UAP79" s="709"/>
      <c r="UAQ79" s="709"/>
      <c r="UAR79" s="709"/>
      <c r="UAS79" s="709"/>
      <c r="UAT79" s="709"/>
      <c r="UAU79" s="709"/>
      <c r="UAV79" s="709"/>
      <c r="UAW79" s="709"/>
      <c r="UAX79" s="709"/>
      <c r="UAY79" s="709"/>
      <c r="UAZ79" s="709"/>
      <c r="UBA79" s="709"/>
      <c r="UBB79" s="709"/>
      <c r="UBC79" s="709"/>
      <c r="UBD79" s="709"/>
      <c r="UBE79" s="709"/>
      <c r="UBF79" s="709"/>
      <c r="UBG79" s="709"/>
      <c r="UBH79" s="709"/>
      <c r="UBI79" s="709"/>
      <c r="UBJ79" s="709"/>
      <c r="UBK79" s="709"/>
      <c r="UBL79" s="709"/>
      <c r="UBM79" s="709"/>
      <c r="UBN79" s="709"/>
      <c r="UBO79" s="709"/>
      <c r="UBP79" s="709"/>
      <c r="UBQ79" s="709"/>
      <c r="UBR79" s="709"/>
      <c r="UBS79" s="709"/>
      <c r="UBT79" s="709"/>
      <c r="UBU79" s="709"/>
      <c r="UBV79" s="709"/>
      <c r="UBW79" s="709"/>
      <c r="UBX79" s="709"/>
      <c r="UBY79" s="709"/>
      <c r="UBZ79" s="709"/>
      <c r="UCA79" s="709"/>
      <c r="UCB79" s="709"/>
      <c r="UCC79" s="709"/>
      <c r="UCD79" s="709"/>
      <c r="UCE79" s="709"/>
      <c r="UCF79" s="709"/>
      <c r="UCG79" s="709"/>
      <c r="UCH79" s="709"/>
      <c r="UCI79" s="709"/>
      <c r="UCJ79" s="709"/>
      <c r="UCK79" s="709"/>
      <c r="UCL79" s="709"/>
      <c r="UCM79" s="709"/>
      <c r="UCN79" s="709"/>
      <c r="UCO79" s="709"/>
      <c r="UCP79" s="709"/>
      <c r="UCQ79" s="709"/>
      <c r="UCR79" s="709"/>
      <c r="UCS79" s="709"/>
      <c r="UCT79" s="709"/>
      <c r="UCU79" s="709"/>
      <c r="UCV79" s="709"/>
      <c r="UCW79" s="709"/>
      <c r="UCX79" s="709"/>
      <c r="UCY79" s="709"/>
      <c r="UCZ79" s="709"/>
      <c r="UDA79" s="709"/>
      <c r="UDB79" s="709"/>
      <c r="UDC79" s="709"/>
      <c r="UDD79" s="709"/>
      <c r="UDE79" s="709"/>
      <c r="UDF79" s="709"/>
      <c r="UDG79" s="709"/>
      <c r="UDH79" s="709"/>
      <c r="UDI79" s="709"/>
      <c r="UDJ79" s="709"/>
      <c r="UDK79" s="709"/>
      <c r="UDL79" s="709"/>
      <c r="UDM79" s="709"/>
      <c r="UDN79" s="709"/>
      <c r="UDO79" s="709"/>
      <c r="UDP79" s="709"/>
      <c r="UDQ79" s="709"/>
      <c r="UDR79" s="709"/>
      <c r="UDS79" s="709"/>
      <c r="UDT79" s="709"/>
      <c r="UDU79" s="709"/>
      <c r="UDV79" s="709"/>
      <c r="UDW79" s="709"/>
      <c r="UDX79" s="709"/>
      <c r="UDY79" s="709"/>
      <c r="UDZ79" s="709"/>
      <c r="UEA79" s="709"/>
      <c r="UEB79" s="709"/>
      <c r="UEC79" s="709"/>
      <c r="UED79" s="709"/>
      <c r="UEE79" s="709"/>
      <c r="UEF79" s="709"/>
      <c r="UEG79" s="709"/>
      <c r="UEH79" s="709"/>
      <c r="UEI79" s="709"/>
      <c r="UEJ79" s="709"/>
      <c r="UEK79" s="709"/>
      <c r="UEL79" s="709"/>
      <c r="UEM79" s="709"/>
      <c r="UEN79" s="709"/>
      <c r="UEO79" s="709"/>
      <c r="UEP79" s="709"/>
      <c r="UEQ79" s="709"/>
      <c r="UER79" s="709"/>
      <c r="UES79" s="709"/>
      <c r="UET79" s="709"/>
      <c r="UEU79" s="709"/>
      <c r="UEV79" s="709"/>
      <c r="UEW79" s="709"/>
      <c r="UEX79" s="709"/>
      <c r="UEY79" s="709"/>
      <c r="UEZ79" s="709"/>
      <c r="UFA79" s="709"/>
      <c r="UFB79" s="709"/>
      <c r="UFC79" s="709"/>
      <c r="UFD79" s="709"/>
      <c r="UFE79" s="709"/>
      <c r="UFF79" s="709"/>
      <c r="UFG79" s="709"/>
      <c r="UFH79" s="709"/>
      <c r="UFI79" s="709"/>
      <c r="UFJ79" s="709"/>
      <c r="UFK79" s="709"/>
      <c r="UFL79" s="709"/>
      <c r="UFM79" s="709"/>
      <c r="UFN79" s="709"/>
      <c r="UFO79" s="709"/>
      <c r="UFP79" s="709"/>
      <c r="UFQ79" s="709"/>
      <c r="UFR79" s="709"/>
      <c r="UFS79" s="709"/>
      <c r="UFT79" s="709"/>
      <c r="UFU79" s="709"/>
      <c r="UFV79" s="709"/>
      <c r="UFW79" s="709"/>
      <c r="UFX79" s="709"/>
      <c r="UFY79" s="709"/>
      <c r="UFZ79" s="709"/>
      <c r="UGA79" s="709"/>
      <c r="UGB79" s="709"/>
      <c r="UGC79" s="709"/>
      <c r="UGD79" s="709"/>
      <c r="UGE79" s="709"/>
      <c r="UGF79" s="709"/>
      <c r="UGG79" s="709"/>
      <c r="UGH79" s="709"/>
      <c r="UGI79" s="709"/>
      <c r="UGJ79" s="709"/>
      <c r="UGK79" s="709"/>
      <c r="UGL79" s="709"/>
      <c r="UGM79" s="709"/>
      <c r="UGN79" s="709"/>
      <c r="UGO79" s="709"/>
      <c r="UGP79" s="709"/>
      <c r="UGQ79" s="709"/>
      <c r="UGR79" s="709"/>
      <c r="UGS79" s="709"/>
      <c r="UGT79" s="709"/>
      <c r="UGU79" s="709"/>
      <c r="UGV79" s="709"/>
      <c r="UGW79" s="709"/>
      <c r="UGX79" s="709"/>
      <c r="UGY79" s="709"/>
      <c r="UGZ79" s="709"/>
      <c r="UHA79" s="709"/>
      <c r="UHB79" s="709"/>
      <c r="UHC79" s="709"/>
      <c r="UHD79" s="709"/>
      <c r="UHE79" s="709"/>
      <c r="UHF79" s="709"/>
      <c r="UHG79" s="709"/>
      <c r="UHH79" s="709"/>
      <c r="UHI79" s="709"/>
      <c r="UHJ79" s="709"/>
      <c r="UHK79" s="709"/>
      <c r="UHL79" s="709"/>
      <c r="UHM79" s="709"/>
      <c r="UHN79" s="709"/>
      <c r="UHO79" s="709"/>
      <c r="UHP79" s="709"/>
      <c r="UHQ79" s="709"/>
      <c r="UHR79" s="709"/>
      <c r="UHS79" s="709"/>
      <c r="UHT79" s="709"/>
      <c r="UHU79" s="709"/>
      <c r="UHV79" s="709"/>
      <c r="UHW79" s="709"/>
      <c r="UHX79" s="709"/>
      <c r="UHY79" s="709"/>
      <c r="UHZ79" s="709"/>
      <c r="UIA79" s="709"/>
      <c r="UIB79" s="709"/>
      <c r="UIC79" s="709"/>
      <c r="UID79" s="709"/>
      <c r="UIE79" s="709"/>
      <c r="UIF79" s="709"/>
      <c r="UIG79" s="709"/>
      <c r="UIH79" s="709"/>
      <c r="UII79" s="709"/>
      <c r="UIJ79" s="709"/>
      <c r="UIK79" s="709"/>
      <c r="UIL79" s="709"/>
      <c r="UIM79" s="709"/>
      <c r="UIN79" s="709"/>
      <c r="UIO79" s="709"/>
      <c r="UIP79" s="709"/>
      <c r="UIQ79" s="709"/>
      <c r="UIR79" s="709"/>
      <c r="UIS79" s="709"/>
      <c r="UIT79" s="709"/>
      <c r="UIU79" s="709"/>
      <c r="UIV79" s="709"/>
      <c r="UIW79" s="709"/>
      <c r="UIX79" s="709"/>
      <c r="UIY79" s="709"/>
      <c r="UIZ79" s="709"/>
      <c r="UJA79" s="709"/>
      <c r="UJB79" s="709"/>
      <c r="UJC79" s="709"/>
      <c r="UJD79" s="709"/>
      <c r="UJE79" s="709"/>
      <c r="UJF79" s="709"/>
      <c r="UJG79" s="709"/>
      <c r="UJH79" s="709"/>
      <c r="UJI79" s="709"/>
      <c r="UJJ79" s="709"/>
      <c r="UJK79" s="709"/>
      <c r="UJL79" s="709"/>
      <c r="UJM79" s="709"/>
      <c r="UJN79" s="709"/>
      <c r="UJO79" s="709"/>
      <c r="UJP79" s="709"/>
      <c r="UJQ79" s="709"/>
      <c r="UJR79" s="709"/>
      <c r="UJS79" s="709"/>
      <c r="UJT79" s="709"/>
      <c r="UJU79" s="709"/>
      <c r="UJV79" s="709"/>
      <c r="UJW79" s="709"/>
      <c r="UJX79" s="709"/>
      <c r="UJY79" s="709"/>
      <c r="UJZ79" s="709"/>
      <c r="UKA79" s="709"/>
      <c r="UKB79" s="709"/>
      <c r="UKC79" s="709"/>
      <c r="UKD79" s="709"/>
      <c r="UKE79" s="709"/>
      <c r="UKF79" s="709"/>
      <c r="UKG79" s="709"/>
      <c r="UKH79" s="709"/>
      <c r="UKI79" s="709"/>
      <c r="UKJ79" s="709"/>
      <c r="UKK79" s="709"/>
      <c r="UKL79" s="709"/>
      <c r="UKM79" s="709"/>
      <c r="UKN79" s="709"/>
      <c r="UKO79" s="709"/>
      <c r="UKP79" s="709"/>
      <c r="UKQ79" s="709"/>
      <c r="UKR79" s="709"/>
      <c r="UKS79" s="709"/>
      <c r="UKT79" s="709"/>
      <c r="UKU79" s="709"/>
      <c r="UKV79" s="709"/>
      <c r="UKW79" s="709"/>
      <c r="UKX79" s="709"/>
      <c r="UKY79" s="709"/>
      <c r="UKZ79" s="709"/>
      <c r="ULA79" s="709"/>
      <c r="ULB79" s="709"/>
      <c r="ULC79" s="709"/>
      <c r="ULD79" s="709"/>
      <c r="ULE79" s="709"/>
      <c r="ULF79" s="709"/>
      <c r="ULG79" s="709"/>
      <c r="ULH79" s="709"/>
      <c r="ULI79" s="709"/>
      <c r="ULJ79" s="709"/>
      <c r="ULK79" s="709"/>
      <c r="ULL79" s="709"/>
      <c r="ULM79" s="709"/>
      <c r="ULN79" s="709"/>
      <c r="ULO79" s="709"/>
      <c r="ULP79" s="709"/>
      <c r="ULQ79" s="709"/>
      <c r="ULR79" s="709"/>
      <c r="ULS79" s="709"/>
      <c r="ULT79" s="709"/>
      <c r="ULU79" s="709"/>
      <c r="ULV79" s="709"/>
      <c r="ULW79" s="709"/>
      <c r="ULX79" s="709"/>
      <c r="ULY79" s="709"/>
      <c r="ULZ79" s="709"/>
      <c r="UMA79" s="709"/>
      <c r="UMB79" s="709"/>
      <c r="UMC79" s="709"/>
      <c r="UMD79" s="709"/>
      <c r="UME79" s="709"/>
      <c r="UMF79" s="709"/>
      <c r="UMG79" s="709"/>
      <c r="UMH79" s="709"/>
      <c r="UMI79" s="709"/>
      <c r="UMJ79" s="709"/>
      <c r="UMK79" s="709"/>
      <c r="UML79" s="709"/>
      <c r="UMM79" s="709"/>
      <c r="UMN79" s="709"/>
      <c r="UMO79" s="709"/>
      <c r="UMP79" s="709"/>
      <c r="UMQ79" s="709"/>
      <c r="UMR79" s="709"/>
      <c r="UMS79" s="709"/>
      <c r="UMT79" s="709"/>
      <c r="UMU79" s="709"/>
      <c r="UMV79" s="709"/>
      <c r="UMW79" s="709"/>
      <c r="UMX79" s="709"/>
      <c r="UMY79" s="709"/>
      <c r="UMZ79" s="709"/>
      <c r="UNA79" s="709"/>
      <c r="UNB79" s="709"/>
      <c r="UNC79" s="709"/>
      <c r="UND79" s="709"/>
      <c r="UNE79" s="709"/>
      <c r="UNF79" s="709"/>
      <c r="UNG79" s="709"/>
      <c r="UNH79" s="709"/>
      <c r="UNI79" s="709"/>
      <c r="UNJ79" s="709"/>
      <c r="UNK79" s="709"/>
      <c r="UNL79" s="709"/>
      <c r="UNM79" s="709"/>
      <c r="UNN79" s="709"/>
      <c r="UNO79" s="709"/>
      <c r="UNP79" s="709"/>
      <c r="UNQ79" s="709"/>
      <c r="UNR79" s="709"/>
      <c r="UNS79" s="709"/>
      <c r="UNT79" s="709"/>
      <c r="UNU79" s="709"/>
      <c r="UNV79" s="709"/>
      <c r="UNW79" s="709"/>
      <c r="UNX79" s="709"/>
      <c r="UNY79" s="709"/>
      <c r="UNZ79" s="709"/>
      <c r="UOA79" s="709"/>
      <c r="UOB79" s="709"/>
      <c r="UOC79" s="709"/>
      <c r="UOD79" s="709"/>
      <c r="UOE79" s="709"/>
      <c r="UOF79" s="709"/>
      <c r="UOG79" s="709"/>
      <c r="UOH79" s="709"/>
      <c r="UOI79" s="709"/>
      <c r="UOJ79" s="709"/>
      <c r="UOK79" s="709"/>
      <c r="UOL79" s="709"/>
      <c r="UOM79" s="709"/>
      <c r="UON79" s="709"/>
      <c r="UOO79" s="709"/>
      <c r="UOP79" s="709"/>
      <c r="UOQ79" s="709"/>
      <c r="UOR79" s="709"/>
      <c r="UOS79" s="709"/>
      <c r="UOT79" s="709"/>
      <c r="UOU79" s="709"/>
      <c r="UOV79" s="709"/>
      <c r="UOW79" s="709"/>
      <c r="UOX79" s="709"/>
      <c r="UOY79" s="709"/>
      <c r="UOZ79" s="709"/>
      <c r="UPA79" s="709"/>
      <c r="UPB79" s="709"/>
      <c r="UPC79" s="709"/>
      <c r="UPD79" s="709"/>
      <c r="UPE79" s="709"/>
      <c r="UPF79" s="709"/>
      <c r="UPG79" s="709"/>
      <c r="UPH79" s="709"/>
      <c r="UPI79" s="709"/>
      <c r="UPJ79" s="709"/>
      <c r="UPK79" s="709"/>
      <c r="UPL79" s="709"/>
      <c r="UPM79" s="709"/>
      <c r="UPN79" s="709"/>
      <c r="UPO79" s="709"/>
      <c r="UPP79" s="709"/>
      <c r="UPQ79" s="709"/>
      <c r="UPR79" s="709"/>
      <c r="UPS79" s="709"/>
      <c r="UPT79" s="709"/>
      <c r="UPU79" s="709"/>
      <c r="UPV79" s="709"/>
      <c r="UPW79" s="709"/>
      <c r="UPX79" s="709"/>
      <c r="UPY79" s="709"/>
      <c r="UPZ79" s="709"/>
      <c r="UQA79" s="709"/>
      <c r="UQB79" s="709"/>
      <c r="UQC79" s="709"/>
      <c r="UQD79" s="709"/>
      <c r="UQE79" s="709"/>
      <c r="UQF79" s="709"/>
      <c r="UQG79" s="709"/>
      <c r="UQH79" s="709"/>
      <c r="UQI79" s="709"/>
      <c r="UQJ79" s="709"/>
      <c r="UQK79" s="709"/>
      <c r="UQL79" s="709"/>
      <c r="UQM79" s="709"/>
      <c r="UQN79" s="709"/>
      <c r="UQO79" s="709"/>
      <c r="UQP79" s="709"/>
      <c r="UQQ79" s="709"/>
      <c r="UQR79" s="709"/>
      <c r="UQS79" s="709"/>
      <c r="UQT79" s="709"/>
      <c r="UQU79" s="709"/>
      <c r="UQV79" s="709"/>
      <c r="UQW79" s="709"/>
      <c r="UQX79" s="709"/>
      <c r="UQY79" s="709"/>
      <c r="UQZ79" s="709"/>
      <c r="URA79" s="709"/>
      <c r="URB79" s="709"/>
      <c r="URC79" s="709"/>
      <c r="URD79" s="709"/>
      <c r="URE79" s="709"/>
      <c r="URF79" s="709"/>
      <c r="URG79" s="709"/>
      <c r="URH79" s="709"/>
      <c r="URI79" s="709"/>
      <c r="URJ79" s="709"/>
      <c r="URK79" s="709"/>
      <c r="URL79" s="709"/>
      <c r="URM79" s="709"/>
      <c r="URN79" s="709"/>
      <c r="URO79" s="709"/>
      <c r="URP79" s="709"/>
      <c r="URQ79" s="709"/>
      <c r="URR79" s="709"/>
      <c r="URS79" s="709"/>
      <c r="URT79" s="709"/>
      <c r="URU79" s="709"/>
      <c r="URV79" s="709"/>
      <c r="URW79" s="709"/>
      <c r="URX79" s="709"/>
      <c r="URY79" s="709"/>
      <c r="URZ79" s="709"/>
      <c r="USA79" s="709"/>
      <c r="USB79" s="709"/>
      <c r="USC79" s="709"/>
      <c r="USD79" s="709"/>
      <c r="USE79" s="709"/>
      <c r="USF79" s="709"/>
      <c r="USG79" s="709"/>
      <c r="USH79" s="709"/>
      <c r="USI79" s="709"/>
      <c r="USJ79" s="709"/>
      <c r="USK79" s="709"/>
      <c r="USL79" s="709"/>
      <c r="USM79" s="709"/>
      <c r="USN79" s="709"/>
      <c r="USO79" s="709"/>
      <c r="USP79" s="709"/>
      <c r="USQ79" s="709"/>
      <c r="USR79" s="709"/>
      <c r="USS79" s="709"/>
      <c r="UST79" s="709"/>
      <c r="USU79" s="709"/>
      <c r="USV79" s="709"/>
      <c r="USW79" s="709"/>
      <c r="USX79" s="709"/>
      <c r="USY79" s="709"/>
      <c r="USZ79" s="709"/>
      <c r="UTA79" s="709"/>
      <c r="UTB79" s="709"/>
      <c r="UTC79" s="709"/>
      <c r="UTD79" s="709"/>
      <c r="UTE79" s="709"/>
      <c r="UTF79" s="709"/>
      <c r="UTG79" s="709"/>
      <c r="UTH79" s="709"/>
      <c r="UTI79" s="709"/>
      <c r="UTJ79" s="709"/>
      <c r="UTK79" s="709"/>
      <c r="UTL79" s="709"/>
      <c r="UTM79" s="709"/>
      <c r="UTN79" s="709"/>
      <c r="UTO79" s="709"/>
      <c r="UTP79" s="709"/>
      <c r="UTQ79" s="709"/>
      <c r="UTR79" s="709"/>
      <c r="UTS79" s="709"/>
      <c r="UTT79" s="709"/>
      <c r="UTU79" s="709"/>
      <c r="UTV79" s="709"/>
      <c r="UTW79" s="709"/>
      <c r="UTX79" s="709"/>
      <c r="UTY79" s="709"/>
      <c r="UTZ79" s="709"/>
      <c r="UUA79" s="709"/>
      <c r="UUB79" s="709"/>
      <c r="UUC79" s="709"/>
      <c r="UUD79" s="709"/>
      <c r="UUE79" s="709"/>
      <c r="UUF79" s="709"/>
      <c r="UUG79" s="709"/>
      <c r="UUH79" s="709"/>
      <c r="UUI79" s="709"/>
      <c r="UUJ79" s="709"/>
      <c r="UUK79" s="709"/>
      <c r="UUL79" s="709"/>
      <c r="UUM79" s="709"/>
      <c r="UUN79" s="709"/>
      <c r="UUO79" s="709"/>
      <c r="UUP79" s="709"/>
      <c r="UUQ79" s="709"/>
      <c r="UUR79" s="709"/>
      <c r="UUS79" s="709"/>
      <c r="UUT79" s="709"/>
      <c r="UUU79" s="709"/>
      <c r="UUV79" s="709"/>
      <c r="UUW79" s="709"/>
      <c r="UUX79" s="709"/>
      <c r="UUY79" s="709"/>
      <c r="UUZ79" s="709"/>
      <c r="UVA79" s="709"/>
      <c r="UVB79" s="709"/>
      <c r="UVC79" s="709"/>
      <c r="UVD79" s="709"/>
      <c r="UVE79" s="709"/>
      <c r="UVF79" s="709"/>
      <c r="UVG79" s="709"/>
      <c r="UVH79" s="709"/>
      <c r="UVI79" s="709"/>
      <c r="UVJ79" s="709"/>
      <c r="UVK79" s="709"/>
      <c r="UVL79" s="709"/>
      <c r="UVM79" s="709"/>
      <c r="UVN79" s="709"/>
      <c r="UVO79" s="709"/>
      <c r="UVP79" s="709"/>
      <c r="UVQ79" s="709"/>
      <c r="UVR79" s="709"/>
      <c r="UVS79" s="709"/>
      <c r="UVT79" s="709"/>
      <c r="UVU79" s="709"/>
      <c r="UVV79" s="709"/>
      <c r="UVW79" s="709"/>
      <c r="UVX79" s="709"/>
      <c r="UVY79" s="709"/>
      <c r="UVZ79" s="709"/>
      <c r="UWA79" s="709"/>
      <c r="UWB79" s="709"/>
      <c r="UWC79" s="709"/>
      <c r="UWD79" s="709"/>
      <c r="UWE79" s="709"/>
      <c r="UWF79" s="709"/>
      <c r="UWG79" s="709"/>
      <c r="UWH79" s="709"/>
      <c r="UWI79" s="709"/>
      <c r="UWJ79" s="709"/>
      <c r="UWK79" s="709"/>
      <c r="UWL79" s="709"/>
      <c r="UWM79" s="709"/>
      <c r="UWN79" s="709"/>
      <c r="UWO79" s="709"/>
      <c r="UWP79" s="709"/>
      <c r="UWQ79" s="709"/>
      <c r="UWR79" s="709"/>
      <c r="UWS79" s="709"/>
      <c r="UWT79" s="709"/>
      <c r="UWU79" s="709"/>
      <c r="UWV79" s="709"/>
      <c r="UWW79" s="709"/>
      <c r="UWX79" s="709"/>
      <c r="UWY79" s="709"/>
      <c r="UWZ79" s="709"/>
      <c r="UXA79" s="709"/>
      <c r="UXB79" s="709"/>
      <c r="UXC79" s="709"/>
      <c r="UXD79" s="709"/>
      <c r="UXE79" s="709"/>
      <c r="UXF79" s="709"/>
      <c r="UXG79" s="709"/>
      <c r="UXH79" s="709"/>
      <c r="UXI79" s="709"/>
      <c r="UXJ79" s="709"/>
      <c r="UXK79" s="709"/>
      <c r="UXL79" s="709"/>
      <c r="UXM79" s="709"/>
      <c r="UXN79" s="709"/>
      <c r="UXO79" s="709"/>
      <c r="UXP79" s="709"/>
      <c r="UXQ79" s="709"/>
      <c r="UXR79" s="709"/>
      <c r="UXS79" s="709"/>
      <c r="UXT79" s="709"/>
      <c r="UXU79" s="709"/>
      <c r="UXV79" s="709"/>
      <c r="UXW79" s="709"/>
      <c r="UXX79" s="709"/>
      <c r="UXY79" s="709"/>
      <c r="UXZ79" s="709"/>
      <c r="UYA79" s="709"/>
      <c r="UYB79" s="709"/>
      <c r="UYC79" s="709"/>
      <c r="UYD79" s="709"/>
      <c r="UYE79" s="709"/>
      <c r="UYF79" s="709"/>
      <c r="UYG79" s="709"/>
      <c r="UYH79" s="709"/>
      <c r="UYI79" s="709"/>
      <c r="UYJ79" s="709"/>
      <c r="UYK79" s="709"/>
      <c r="UYL79" s="709"/>
      <c r="UYM79" s="709"/>
      <c r="UYN79" s="709"/>
      <c r="UYO79" s="709"/>
      <c r="UYP79" s="709"/>
      <c r="UYQ79" s="709"/>
      <c r="UYR79" s="709"/>
      <c r="UYS79" s="709"/>
      <c r="UYT79" s="709"/>
      <c r="UYU79" s="709"/>
      <c r="UYV79" s="709"/>
      <c r="UYW79" s="709"/>
      <c r="UYX79" s="709"/>
      <c r="UYY79" s="709"/>
      <c r="UYZ79" s="709"/>
      <c r="UZA79" s="709"/>
      <c r="UZB79" s="709"/>
      <c r="UZC79" s="709"/>
      <c r="UZD79" s="709"/>
      <c r="UZE79" s="709"/>
      <c r="UZF79" s="709"/>
      <c r="UZG79" s="709"/>
      <c r="UZH79" s="709"/>
      <c r="UZI79" s="709"/>
      <c r="UZJ79" s="709"/>
      <c r="UZK79" s="709"/>
      <c r="UZL79" s="709"/>
      <c r="UZM79" s="709"/>
      <c r="UZN79" s="709"/>
      <c r="UZO79" s="709"/>
      <c r="UZP79" s="709"/>
      <c r="UZQ79" s="709"/>
      <c r="UZR79" s="709"/>
      <c r="UZS79" s="709"/>
      <c r="UZT79" s="709"/>
      <c r="UZU79" s="709"/>
      <c r="UZV79" s="709"/>
      <c r="UZW79" s="709"/>
      <c r="UZX79" s="709"/>
      <c r="UZY79" s="709"/>
      <c r="UZZ79" s="709"/>
      <c r="VAA79" s="709"/>
      <c r="VAB79" s="709"/>
      <c r="VAC79" s="709"/>
      <c r="VAD79" s="709"/>
      <c r="VAE79" s="709"/>
      <c r="VAF79" s="709"/>
      <c r="VAG79" s="709"/>
      <c r="VAH79" s="709"/>
      <c r="VAI79" s="709"/>
      <c r="VAJ79" s="709"/>
      <c r="VAK79" s="709"/>
      <c r="VAL79" s="709"/>
      <c r="VAM79" s="709"/>
      <c r="VAN79" s="709"/>
      <c r="VAO79" s="709"/>
      <c r="VAP79" s="709"/>
      <c r="VAQ79" s="709"/>
      <c r="VAR79" s="709"/>
      <c r="VAS79" s="709"/>
      <c r="VAT79" s="709"/>
      <c r="VAU79" s="709"/>
      <c r="VAV79" s="709"/>
      <c r="VAW79" s="709"/>
      <c r="VAX79" s="709"/>
      <c r="VAY79" s="709"/>
      <c r="VAZ79" s="709"/>
      <c r="VBA79" s="709"/>
      <c r="VBB79" s="709"/>
      <c r="VBC79" s="709"/>
      <c r="VBD79" s="709"/>
      <c r="VBE79" s="709"/>
      <c r="VBF79" s="709"/>
      <c r="VBG79" s="709"/>
      <c r="VBH79" s="709"/>
      <c r="VBI79" s="709"/>
      <c r="VBJ79" s="709"/>
      <c r="VBK79" s="709"/>
      <c r="VBL79" s="709"/>
      <c r="VBM79" s="709"/>
      <c r="VBN79" s="709"/>
      <c r="VBO79" s="709"/>
      <c r="VBP79" s="709"/>
      <c r="VBQ79" s="709"/>
      <c r="VBR79" s="709"/>
      <c r="VBS79" s="709"/>
      <c r="VBT79" s="709"/>
      <c r="VBU79" s="709"/>
      <c r="VBV79" s="709"/>
      <c r="VBW79" s="709"/>
      <c r="VBX79" s="709"/>
      <c r="VBY79" s="709"/>
      <c r="VBZ79" s="709"/>
      <c r="VCA79" s="709"/>
      <c r="VCB79" s="709"/>
      <c r="VCC79" s="709"/>
      <c r="VCD79" s="709"/>
      <c r="VCE79" s="709"/>
      <c r="VCF79" s="709"/>
      <c r="VCG79" s="709"/>
      <c r="VCH79" s="709"/>
      <c r="VCI79" s="709"/>
      <c r="VCJ79" s="709"/>
      <c r="VCK79" s="709"/>
      <c r="VCL79" s="709"/>
      <c r="VCM79" s="709"/>
      <c r="VCN79" s="709"/>
      <c r="VCO79" s="709"/>
      <c r="VCP79" s="709"/>
      <c r="VCQ79" s="709"/>
      <c r="VCR79" s="709"/>
      <c r="VCS79" s="709"/>
      <c r="VCT79" s="709"/>
      <c r="VCU79" s="709"/>
      <c r="VCV79" s="709"/>
      <c r="VCW79" s="709"/>
      <c r="VCX79" s="709"/>
      <c r="VCY79" s="709"/>
      <c r="VCZ79" s="709"/>
      <c r="VDA79" s="709"/>
      <c r="VDB79" s="709"/>
      <c r="VDC79" s="709"/>
      <c r="VDD79" s="709"/>
      <c r="VDE79" s="709"/>
      <c r="VDF79" s="709"/>
      <c r="VDG79" s="709"/>
      <c r="VDH79" s="709"/>
      <c r="VDI79" s="709"/>
      <c r="VDJ79" s="709"/>
      <c r="VDK79" s="709"/>
      <c r="VDL79" s="709"/>
      <c r="VDM79" s="709"/>
      <c r="VDN79" s="709"/>
      <c r="VDO79" s="709"/>
      <c r="VDP79" s="709"/>
      <c r="VDQ79" s="709"/>
      <c r="VDR79" s="709"/>
      <c r="VDS79" s="709"/>
      <c r="VDT79" s="709"/>
      <c r="VDU79" s="709"/>
      <c r="VDV79" s="709"/>
      <c r="VDW79" s="709"/>
      <c r="VDX79" s="709"/>
      <c r="VDY79" s="709"/>
      <c r="VDZ79" s="709"/>
      <c r="VEA79" s="709"/>
      <c r="VEB79" s="709"/>
      <c r="VEC79" s="709"/>
      <c r="VED79" s="709"/>
      <c r="VEE79" s="709"/>
      <c r="VEF79" s="709"/>
      <c r="VEG79" s="709"/>
      <c r="VEH79" s="709"/>
      <c r="VEI79" s="709"/>
      <c r="VEJ79" s="709"/>
      <c r="VEK79" s="709"/>
      <c r="VEL79" s="709"/>
      <c r="VEM79" s="709"/>
      <c r="VEN79" s="709"/>
      <c r="VEO79" s="709"/>
      <c r="VEP79" s="709"/>
      <c r="VEQ79" s="709"/>
      <c r="VER79" s="709"/>
      <c r="VES79" s="709"/>
      <c r="VET79" s="709"/>
      <c r="VEU79" s="709"/>
      <c r="VEV79" s="709"/>
      <c r="VEW79" s="709"/>
      <c r="VEX79" s="709"/>
      <c r="VEY79" s="709"/>
      <c r="VEZ79" s="709"/>
      <c r="VFA79" s="709"/>
      <c r="VFB79" s="709"/>
      <c r="VFC79" s="709"/>
      <c r="VFD79" s="709"/>
      <c r="VFE79" s="709"/>
      <c r="VFF79" s="709"/>
      <c r="VFG79" s="709"/>
      <c r="VFH79" s="709"/>
      <c r="VFI79" s="709"/>
      <c r="VFJ79" s="709"/>
      <c r="VFK79" s="709"/>
      <c r="VFL79" s="709"/>
      <c r="VFM79" s="709"/>
      <c r="VFN79" s="709"/>
      <c r="VFO79" s="709"/>
      <c r="VFP79" s="709"/>
      <c r="VFQ79" s="709"/>
      <c r="VFR79" s="709"/>
      <c r="VFS79" s="709"/>
      <c r="VFT79" s="709"/>
      <c r="VFU79" s="709"/>
      <c r="VFV79" s="709"/>
      <c r="VFW79" s="709"/>
      <c r="VFX79" s="709"/>
      <c r="VFY79" s="709"/>
      <c r="VFZ79" s="709"/>
      <c r="VGA79" s="709"/>
      <c r="VGB79" s="709"/>
      <c r="VGC79" s="709"/>
      <c r="VGD79" s="709"/>
      <c r="VGE79" s="709"/>
      <c r="VGF79" s="709"/>
      <c r="VGG79" s="709"/>
      <c r="VGH79" s="709"/>
      <c r="VGI79" s="709"/>
      <c r="VGJ79" s="709"/>
      <c r="VGK79" s="709"/>
      <c r="VGL79" s="709"/>
      <c r="VGM79" s="709"/>
      <c r="VGN79" s="709"/>
      <c r="VGO79" s="709"/>
      <c r="VGP79" s="709"/>
      <c r="VGQ79" s="709"/>
      <c r="VGR79" s="709"/>
      <c r="VGS79" s="709"/>
      <c r="VGT79" s="709"/>
      <c r="VGU79" s="709"/>
      <c r="VGV79" s="709"/>
      <c r="VGW79" s="709"/>
      <c r="VGX79" s="709"/>
      <c r="VGY79" s="709"/>
      <c r="VGZ79" s="709"/>
      <c r="VHA79" s="709"/>
      <c r="VHB79" s="709"/>
      <c r="VHC79" s="709"/>
      <c r="VHD79" s="709"/>
      <c r="VHE79" s="709"/>
      <c r="VHF79" s="709"/>
      <c r="VHG79" s="709"/>
      <c r="VHH79" s="709"/>
      <c r="VHI79" s="709"/>
      <c r="VHJ79" s="709"/>
      <c r="VHK79" s="709"/>
      <c r="VHL79" s="709"/>
      <c r="VHM79" s="709"/>
      <c r="VHN79" s="709"/>
      <c r="VHO79" s="709"/>
      <c r="VHP79" s="709"/>
      <c r="VHQ79" s="709"/>
      <c r="VHR79" s="709"/>
      <c r="VHS79" s="709"/>
      <c r="VHT79" s="709"/>
      <c r="VHU79" s="709"/>
      <c r="VHV79" s="709"/>
      <c r="VHW79" s="709"/>
      <c r="VHX79" s="709"/>
      <c r="VHY79" s="709"/>
      <c r="VHZ79" s="709"/>
      <c r="VIA79" s="709"/>
      <c r="VIB79" s="709"/>
      <c r="VIC79" s="709"/>
      <c r="VID79" s="709"/>
      <c r="VIE79" s="709"/>
      <c r="VIF79" s="709"/>
      <c r="VIG79" s="709"/>
      <c r="VIH79" s="709"/>
      <c r="VII79" s="709"/>
      <c r="VIJ79" s="709"/>
      <c r="VIK79" s="709"/>
      <c r="VIL79" s="709"/>
      <c r="VIM79" s="709"/>
      <c r="VIN79" s="709"/>
      <c r="VIO79" s="709"/>
      <c r="VIP79" s="709"/>
      <c r="VIQ79" s="709"/>
      <c r="VIR79" s="709"/>
      <c r="VIS79" s="709"/>
      <c r="VIT79" s="709"/>
      <c r="VIU79" s="709"/>
      <c r="VIV79" s="709"/>
      <c r="VIW79" s="709"/>
      <c r="VIX79" s="709"/>
      <c r="VIY79" s="709"/>
      <c r="VIZ79" s="709"/>
      <c r="VJA79" s="709"/>
      <c r="VJB79" s="709"/>
      <c r="VJC79" s="709"/>
      <c r="VJD79" s="709"/>
      <c r="VJE79" s="709"/>
      <c r="VJF79" s="709"/>
      <c r="VJG79" s="709"/>
      <c r="VJH79" s="709"/>
      <c r="VJI79" s="709"/>
      <c r="VJJ79" s="709"/>
      <c r="VJK79" s="709"/>
      <c r="VJL79" s="709"/>
      <c r="VJM79" s="709"/>
      <c r="VJN79" s="709"/>
      <c r="VJO79" s="709"/>
      <c r="VJP79" s="709"/>
      <c r="VJQ79" s="709"/>
      <c r="VJR79" s="709"/>
      <c r="VJS79" s="709"/>
      <c r="VJT79" s="709"/>
      <c r="VJU79" s="709"/>
      <c r="VJV79" s="709"/>
      <c r="VJW79" s="709"/>
      <c r="VJX79" s="709"/>
      <c r="VJY79" s="709"/>
      <c r="VJZ79" s="709"/>
      <c r="VKA79" s="709"/>
      <c r="VKB79" s="709"/>
      <c r="VKC79" s="709"/>
      <c r="VKD79" s="709"/>
      <c r="VKE79" s="709"/>
      <c r="VKF79" s="709"/>
      <c r="VKG79" s="709"/>
      <c r="VKH79" s="709"/>
      <c r="VKI79" s="709"/>
      <c r="VKJ79" s="709"/>
      <c r="VKK79" s="709"/>
      <c r="VKL79" s="709"/>
      <c r="VKM79" s="709"/>
      <c r="VKN79" s="709"/>
      <c r="VKO79" s="709"/>
      <c r="VKP79" s="709"/>
      <c r="VKQ79" s="709"/>
      <c r="VKR79" s="709"/>
      <c r="VKS79" s="709"/>
      <c r="VKT79" s="709"/>
      <c r="VKU79" s="709"/>
      <c r="VKV79" s="709"/>
      <c r="VKW79" s="709"/>
      <c r="VKX79" s="709"/>
      <c r="VKY79" s="709"/>
      <c r="VKZ79" s="709"/>
      <c r="VLA79" s="709"/>
      <c r="VLB79" s="709"/>
      <c r="VLC79" s="709"/>
      <c r="VLD79" s="709"/>
      <c r="VLE79" s="709"/>
      <c r="VLF79" s="709"/>
      <c r="VLG79" s="709"/>
      <c r="VLH79" s="709"/>
      <c r="VLI79" s="709"/>
      <c r="VLJ79" s="709"/>
      <c r="VLK79" s="709"/>
      <c r="VLL79" s="709"/>
      <c r="VLM79" s="709"/>
      <c r="VLN79" s="709"/>
      <c r="VLO79" s="709"/>
      <c r="VLP79" s="709"/>
      <c r="VLQ79" s="709"/>
      <c r="VLR79" s="709"/>
      <c r="VLS79" s="709"/>
      <c r="VLT79" s="709"/>
      <c r="VLU79" s="709"/>
      <c r="VLV79" s="709"/>
      <c r="VLW79" s="709"/>
      <c r="VLX79" s="709"/>
      <c r="VLY79" s="709"/>
      <c r="VLZ79" s="709"/>
      <c r="VMA79" s="709"/>
      <c r="VMB79" s="709"/>
      <c r="VMC79" s="709"/>
      <c r="VMD79" s="709"/>
      <c r="VME79" s="709"/>
      <c r="VMF79" s="709"/>
      <c r="VMG79" s="709"/>
      <c r="VMH79" s="709"/>
      <c r="VMI79" s="709"/>
      <c r="VMJ79" s="709"/>
      <c r="VMK79" s="709"/>
      <c r="VML79" s="709"/>
      <c r="VMM79" s="709"/>
      <c r="VMN79" s="709"/>
      <c r="VMO79" s="709"/>
      <c r="VMP79" s="709"/>
      <c r="VMQ79" s="709"/>
      <c r="VMR79" s="709"/>
      <c r="VMS79" s="709"/>
      <c r="VMT79" s="709"/>
      <c r="VMU79" s="709"/>
      <c r="VMV79" s="709"/>
      <c r="VMW79" s="709"/>
      <c r="VMX79" s="709"/>
      <c r="VMY79" s="709"/>
      <c r="VMZ79" s="709"/>
      <c r="VNA79" s="709"/>
      <c r="VNB79" s="709"/>
      <c r="VNC79" s="709"/>
      <c r="VND79" s="709"/>
      <c r="VNE79" s="709"/>
      <c r="VNF79" s="709"/>
      <c r="VNG79" s="709"/>
      <c r="VNH79" s="709"/>
      <c r="VNI79" s="709"/>
      <c r="VNJ79" s="709"/>
      <c r="VNK79" s="709"/>
      <c r="VNL79" s="709"/>
      <c r="VNM79" s="709"/>
      <c r="VNN79" s="709"/>
      <c r="VNO79" s="709"/>
      <c r="VNP79" s="709"/>
      <c r="VNQ79" s="709"/>
      <c r="VNR79" s="709"/>
      <c r="VNS79" s="709"/>
      <c r="VNT79" s="709"/>
      <c r="VNU79" s="709"/>
      <c r="VNV79" s="709"/>
      <c r="VNW79" s="709"/>
      <c r="VNX79" s="709"/>
      <c r="VNY79" s="709"/>
      <c r="VNZ79" s="709"/>
      <c r="VOA79" s="709"/>
      <c r="VOB79" s="709"/>
      <c r="VOC79" s="709"/>
      <c r="VOD79" s="709"/>
      <c r="VOE79" s="709"/>
      <c r="VOF79" s="709"/>
      <c r="VOG79" s="709"/>
      <c r="VOH79" s="709"/>
      <c r="VOI79" s="709"/>
      <c r="VOJ79" s="709"/>
      <c r="VOK79" s="709"/>
      <c r="VOL79" s="709"/>
      <c r="VOM79" s="709"/>
      <c r="VON79" s="709"/>
      <c r="VOO79" s="709"/>
      <c r="VOP79" s="709"/>
      <c r="VOQ79" s="709"/>
      <c r="VOR79" s="709"/>
      <c r="VOS79" s="709"/>
      <c r="VOT79" s="709"/>
      <c r="VOU79" s="709"/>
      <c r="VOV79" s="709"/>
      <c r="VOW79" s="709"/>
      <c r="VOX79" s="709"/>
      <c r="VOY79" s="709"/>
      <c r="VOZ79" s="709"/>
      <c r="VPA79" s="709"/>
      <c r="VPB79" s="709"/>
      <c r="VPC79" s="709"/>
      <c r="VPD79" s="709"/>
      <c r="VPE79" s="709"/>
      <c r="VPF79" s="709"/>
      <c r="VPG79" s="709"/>
      <c r="VPH79" s="709"/>
      <c r="VPI79" s="709"/>
      <c r="VPJ79" s="709"/>
      <c r="VPK79" s="709"/>
      <c r="VPL79" s="709"/>
      <c r="VPM79" s="709"/>
      <c r="VPN79" s="709"/>
      <c r="VPO79" s="709"/>
      <c r="VPP79" s="709"/>
      <c r="VPQ79" s="709"/>
      <c r="VPR79" s="709"/>
      <c r="VPS79" s="709"/>
      <c r="VPT79" s="709"/>
      <c r="VPU79" s="709"/>
      <c r="VPV79" s="709"/>
      <c r="VPW79" s="709"/>
      <c r="VPX79" s="709"/>
      <c r="VPY79" s="709"/>
      <c r="VPZ79" s="709"/>
      <c r="VQA79" s="709"/>
      <c r="VQB79" s="709"/>
      <c r="VQC79" s="709"/>
      <c r="VQD79" s="709"/>
      <c r="VQE79" s="709"/>
      <c r="VQF79" s="709"/>
      <c r="VQG79" s="709"/>
      <c r="VQH79" s="709"/>
      <c r="VQI79" s="709"/>
      <c r="VQJ79" s="709"/>
      <c r="VQK79" s="709"/>
      <c r="VQL79" s="709"/>
      <c r="VQM79" s="709"/>
      <c r="VQN79" s="709"/>
      <c r="VQO79" s="709"/>
      <c r="VQP79" s="709"/>
      <c r="VQQ79" s="709"/>
      <c r="VQR79" s="709"/>
      <c r="VQS79" s="709"/>
      <c r="VQT79" s="709"/>
      <c r="VQU79" s="709"/>
      <c r="VQV79" s="709"/>
      <c r="VQW79" s="709"/>
      <c r="VQX79" s="709"/>
      <c r="VQY79" s="709"/>
      <c r="VQZ79" s="709"/>
      <c r="VRA79" s="709"/>
      <c r="VRB79" s="709"/>
      <c r="VRC79" s="709"/>
      <c r="VRD79" s="709"/>
      <c r="VRE79" s="709"/>
      <c r="VRF79" s="709"/>
      <c r="VRG79" s="709"/>
      <c r="VRH79" s="709"/>
      <c r="VRI79" s="709"/>
      <c r="VRJ79" s="709"/>
      <c r="VRK79" s="709"/>
      <c r="VRL79" s="709"/>
      <c r="VRM79" s="709"/>
      <c r="VRN79" s="709"/>
      <c r="VRO79" s="709"/>
      <c r="VRP79" s="709"/>
      <c r="VRQ79" s="709"/>
      <c r="VRR79" s="709"/>
      <c r="VRS79" s="709"/>
      <c r="VRT79" s="709"/>
      <c r="VRU79" s="709"/>
      <c r="VRV79" s="709"/>
      <c r="VRW79" s="709"/>
      <c r="VRX79" s="709"/>
      <c r="VRY79" s="709"/>
      <c r="VRZ79" s="709"/>
      <c r="VSA79" s="709"/>
      <c r="VSB79" s="709"/>
      <c r="VSC79" s="709"/>
      <c r="VSD79" s="709"/>
      <c r="VSE79" s="709"/>
      <c r="VSF79" s="709"/>
      <c r="VSG79" s="709"/>
      <c r="VSH79" s="709"/>
      <c r="VSI79" s="709"/>
      <c r="VSJ79" s="709"/>
      <c r="VSK79" s="709"/>
      <c r="VSL79" s="709"/>
      <c r="VSM79" s="709"/>
      <c r="VSN79" s="709"/>
      <c r="VSO79" s="709"/>
      <c r="VSP79" s="709"/>
      <c r="VSQ79" s="709"/>
      <c r="VSR79" s="709"/>
      <c r="VSS79" s="709"/>
      <c r="VST79" s="709"/>
      <c r="VSU79" s="709"/>
      <c r="VSV79" s="709"/>
      <c r="VSW79" s="709"/>
      <c r="VSX79" s="709"/>
      <c r="VSY79" s="709"/>
      <c r="VSZ79" s="709"/>
      <c r="VTA79" s="709"/>
      <c r="VTB79" s="709"/>
      <c r="VTC79" s="709"/>
      <c r="VTD79" s="709"/>
      <c r="VTE79" s="709"/>
      <c r="VTF79" s="709"/>
      <c r="VTG79" s="709"/>
      <c r="VTH79" s="709"/>
      <c r="VTI79" s="709"/>
      <c r="VTJ79" s="709"/>
      <c r="VTK79" s="709"/>
      <c r="VTL79" s="709"/>
      <c r="VTM79" s="709"/>
      <c r="VTN79" s="709"/>
      <c r="VTO79" s="709"/>
      <c r="VTP79" s="709"/>
      <c r="VTQ79" s="709"/>
      <c r="VTR79" s="709"/>
      <c r="VTS79" s="709"/>
      <c r="VTT79" s="709"/>
      <c r="VTU79" s="709"/>
      <c r="VTV79" s="709"/>
      <c r="VTW79" s="709"/>
      <c r="VTX79" s="709"/>
      <c r="VTY79" s="709"/>
      <c r="VTZ79" s="709"/>
      <c r="VUA79" s="709"/>
      <c r="VUB79" s="709"/>
      <c r="VUC79" s="709"/>
      <c r="VUD79" s="709"/>
      <c r="VUE79" s="709"/>
      <c r="VUF79" s="709"/>
      <c r="VUG79" s="709"/>
      <c r="VUH79" s="709"/>
      <c r="VUI79" s="709"/>
      <c r="VUJ79" s="709"/>
      <c r="VUK79" s="709"/>
      <c r="VUL79" s="709"/>
      <c r="VUM79" s="709"/>
      <c r="VUN79" s="709"/>
      <c r="VUO79" s="709"/>
      <c r="VUP79" s="709"/>
      <c r="VUQ79" s="709"/>
      <c r="VUR79" s="709"/>
      <c r="VUS79" s="709"/>
      <c r="VUT79" s="709"/>
      <c r="VUU79" s="709"/>
      <c r="VUV79" s="709"/>
      <c r="VUW79" s="709"/>
      <c r="VUX79" s="709"/>
      <c r="VUY79" s="709"/>
      <c r="VUZ79" s="709"/>
      <c r="VVA79" s="709"/>
      <c r="VVB79" s="709"/>
      <c r="VVC79" s="709"/>
      <c r="VVD79" s="709"/>
      <c r="VVE79" s="709"/>
      <c r="VVF79" s="709"/>
      <c r="VVG79" s="709"/>
      <c r="VVH79" s="709"/>
      <c r="VVI79" s="709"/>
      <c r="VVJ79" s="709"/>
      <c r="VVK79" s="709"/>
      <c r="VVL79" s="709"/>
      <c r="VVM79" s="709"/>
      <c r="VVN79" s="709"/>
      <c r="VVO79" s="709"/>
      <c r="VVP79" s="709"/>
      <c r="VVQ79" s="709"/>
      <c r="VVR79" s="709"/>
      <c r="VVS79" s="709"/>
      <c r="VVT79" s="709"/>
      <c r="VVU79" s="709"/>
      <c r="VVV79" s="709"/>
      <c r="VVW79" s="709"/>
      <c r="VVX79" s="709"/>
      <c r="VVY79" s="709"/>
      <c r="VVZ79" s="709"/>
      <c r="VWA79" s="709"/>
      <c r="VWB79" s="709"/>
      <c r="VWC79" s="709"/>
      <c r="VWD79" s="709"/>
      <c r="VWE79" s="709"/>
      <c r="VWF79" s="709"/>
      <c r="VWG79" s="709"/>
      <c r="VWH79" s="709"/>
      <c r="VWI79" s="709"/>
      <c r="VWJ79" s="709"/>
      <c r="VWK79" s="709"/>
      <c r="VWL79" s="709"/>
      <c r="VWM79" s="709"/>
      <c r="VWN79" s="709"/>
      <c r="VWO79" s="709"/>
      <c r="VWP79" s="709"/>
      <c r="VWQ79" s="709"/>
      <c r="VWR79" s="709"/>
      <c r="VWS79" s="709"/>
      <c r="VWT79" s="709"/>
      <c r="VWU79" s="709"/>
      <c r="VWV79" s="709"/>
      <c r="VWW79" s="709"/>
      <c r="VWX79" s="709"/>
      <c r="VWY79" s="709"/>
      <c r="VWZ79" s="709"/>
      <c r="VXA79" s="709"/>
      <c r="VXB79" s="709"/>
      <c r="VXC79" s="709"/>
      <c r="VXD79" s="709"/>
      <c r="VXE79" s="709"/>
      <c r="VXF79" s="709"/>
      <c r="VXG79" s="709"/>
      <c r="VXH79" s="709"/>
      <c r="VXI79" s="709"/>
      <c r="VXJ79" s="709"/>
      <c r="VXK79" s="709"/>
      <c r="VXL79" s="709"/>
      <c r="VXM79" s="709"/>
      <c r="VXN79" s="709"/>
      <c r="VXO79" s="709"/>
      <c r="VXP79" s="709"/>
      <c r="VXQ79" s="709"/>
      <c r="VXR79" s="709"/>
      <c r="VXS79" s="709"/>
      <c r="VXT79" s="709"/>
      <c r="VXU79" s="709"/>
      <c r="VXV79" s="709"/>
      <c r="VXW79" s="709"/>
      <c r="VXX79" s="709"/>
      <c r="VXY79" s="709"/>
      <c r="VXZ79" s="709"/>
      <c r="VYA79" s="709"/>
      <c r="VYB79" s="709"/>
      <c r="VYC79" s="709"/>
      <c r="VYD79" s="709"/>
      <c r="VYE79" s="709"/>
      <c r="VYF79" s="709"/>
      <c r="VYG79" s="709"/>
      <c r="VYH79" s="709"/>
      <c r="VYI79" s="709"/>
      <c r="VYJ79" s="709"/>
      <c r="VYK79" s="709"/>
      <c r="VYL79" s="709"/>
      <c r="VYM79" s="709"/>
      <c r="VYN79" s="709"/>
      <c r="VYO79" s="709"/>
      <c r="VYP79" s="709"/>
      <c r="VYQ79" s="709"/>
      <c r="VYR79" s="709"/>
      <c r="VYS79" s="709"/>
      <c r="VYT79" s="709"/>
      <c r="VYU79" s="709"/>
      <c r="VYV79" s="709"/>
      <c r="VYW79" s="709"/>
      <c r="VYX79" s="709"/>
      <c r="VYY79" s="709"/>
      <c r="VYZ79" s="709"/>
      <c r="VZA79" s="709"/>
      <c r="VZB79" s="709"/>
      <c r="VZC79" s="709"/>
      <c r="VZD79" s="709"/>
      <c r="VZE79" s="709"/>
      <c r="VZF79" s="709"/>
      <c r="VZG79" s="709"/>
      <c r="VZH79" s="709"/>
      <c r="VZI79" s="709"/>
      <c r="VZJ79" s="709"/>
      <c r="VZK79" s="709"/>
      <c r="VZL79" s="709"/>
      <c r="VZM79" s="709"/>
      <c r="VZN79" s="709"/>
      <c r="VZO79" s="709"/>
      <c r="VZP79" s="709"/>
      <c r="VZQ79" s="709"/>
      <c r="VZR79" s="709"/>
      <c r="VZS79" s="709"/>
      <c r="VZT79" s="709"/>
      <c r="VZU79" s="709"/>
      <c r="VZV79" s="709"/>
      <c r="VZW79" s="709"/>
      <c r="VZX79" s="709"/>
      <c r="VZY79" s="709"/>
      <c r="VZZ79" s="709"/>
      <c r="WAA79" s="709"/>
      <c r="WAB79" s="709"/>
      <c r="WAC79" s="709"/>
      <c r="WAD79" s="709"/>
      <c r="WAE79" s="709"/>
      <c r="WAF79" s="709"/>
      <c r="WAG79" s="709"/>
      <c r="WAH79" s="709"/>
      <c r="WAI79" s="709"/>
      <c r="WAJ79" s="709"/>
      <c r="WAK79" s="709"/>
      <c r="WAL79" s="709"/>
      <c r="WAM79" s="709"/>
      <c r="WAN79" s="709"/>
      <c r="WAO79" s="709"/>
      <c r="WAP79" s="709"/>
      <c r="WAQ79" s="709"/>
      <c r="WAR79" s="709"/>
      <c r="WAS79" s="709"/>
      <c r="WAT79" s="709"/>
      <c r="WAU79" s="709"/>
      <c r="WAV79" s="709"/>
      <c r="WAW79" s="709"/>
      <c r="WAX79" s="709"/>
      <c r="WAY79" s="709"/>
      <c r="WAZ79" s="709"/>
      <c r="WBA79" s="709"/>
      <c r="WBB79" s="709"/>
      <c r="WBC79" s="709"/>
      <c r="WBD79" s="709"/>
      <c r="WBE79" s="709"/>
      <c r="WBF79" s="709"/>
      <c r="WBG79" s="709"/>
      <c r="WBH79" s="709"/>
      <c r="WBI79" s="709"/>
      <c r="WBJ79" s="709"/>
      <c r="WBK79" s="709"/>
      <c r="WBL79" s="709"/>
      <c r="WBM79" s="709"/>
      <c r="WBN79" s="709"/>
      <c r="WBO79" s="709"/>
      <c r="WBP79" s="709"/>
      <c r="WBQ79" s="709"/>
      <c r="WBR79" s="709"/>
      <c r="WBS79" s="709"/>
      <c r="WBT79" s="709"/>
      <c r="WBU79" s="709"/>
      <c r="WBV79" s="709"/>
      <c r="WBW79" s="709"/>
      <c r="WBX79" s="709"/>
      <c r="WBY79" s="709"/>
      <c r="WBZ79" s="709"/>
      <c r="WCA79" s="709"/>
      <c r="WCB79" s="709"/>
      <c r="WCC79" s="709"/>
      <c r="WCD79" s="709"/>
      <c r="WCE79" s="709"/>
      <c r="WCF79" s="709"/>
      <c r="WCG79" s="709"/>
      <c r="WCH79" s="709"/>
      <c r="WCI79" s="709"/>
      <c r="WCJ79" s="709"/>
      <c r="WCK79" s="709"/>
      <c r="WCL79" s="709"/>
      <c r="WCM79" s="709"/>
      <c r="WCN79" s="709"/>
      <c r="WCO79" s="709"/>
      <c r="WCP79" s="709"/>
      <c r="WCQ79" s="709"/>
      <c r="WCR79" s="709"/>
      <c r="WCS79" s="709"/>
      <c r="WCT79" s="709"/>
      <c r="WCU79" s="709"/>
      <c r="WCV79" s="709"/>
      <c r="WCW79" s="709"/>
      <c r="WCX79" s="709"/>
      <c r="WCY79" s="709"/>
      <c r="WCZ79" s="709"/>
      <c r="WDA79" s="709"/>
      <c r="WDB79" s="709"/>
      <c r="WDC79" s="709"/>
      <c r="WDD79" s="709"/>
      <c r="WDE79" s="709"/>
      <c r="WDF79" s="709"/>
      <c r="WDG79" s="709"/>
      <c r="WDH79" s="709"/>
      <c r="WDI79" s="709"/>
      <c r="WDJ79" s="709"/>
      <c r="WDK79" s="709"/>
      <c r="WDL79" s="709"/>
      <c r="WDM79" s="709"/>
      <c r="WDN79" s="709"/>
      <c r="WDO79" s="709"/>
      <c r="WDP79" s="709"/>
      <c r="WDQ79" s="709"/>
      <c r="WDR79" s="709"/>
      <c r="WDS79" s="709"/>
      <c r="WDT79" s="709"/>
      <c r="WDU79" s="709"/>
      <c r="WDV79" s="709"/>
      <c r="WDW79" s="709"/>
      <c r="WDX79" s="709"/>
      <c r="WDY79" s="709"/>
      <c r="WDZ79" s="709"/>
      <c r="WEA79" s="709"/>
      <c r="WEB79" s="709"/>
      <c r="WEC79" s="709"/>
      <c r="WED79" s="709"/>
      <c r="WEE79" s="709"/>
      <c r="WEF79" s="709"/>
      <c r="WEG79" s="709"/>
      <c r="WEH79" s="709"/>
      <c r="WEI79" s="709"/>
      <c r="WEJ79" s="709"/>
      <c r="WEK79" s="709"/>
      <c r="WEL79" s="709"/>
      <c r="WEM79" s="709"/>
      <c r="WEN79" s="709"/>
      <c r="WEO79" s="709"/>
      <c r="WEP79" s="709"/>
      <c r="WEQ79" s="709"/>
      <c r="WER79" s="709"/>
      <c r="WES79" s="709"/>
      <c r="WET79" s="709"/>
      <c r="WEU79" s="709"/>
      <c r="WEV79" s="709"/>
      <c r="WEW79" s="709"/>
      <c r="WEX79" s="709"/>
      <c r="WEY79" s="709"/>
      <c r="WEZ79" s="709"/>
      <c r="WFA79" s="709"/>
      <c r="WFB79" s="709"/>
      <c r="WFC79" s="709"/>
      <c r="WFD79" s="709"/>
      <c r="WFE79" s="709"/>
      <c r="WFF79" s="709"/>
      <c r="WFG79" s="709"/>
      <c r="WFH79" s="709"/>
      <c r="WFI79" s="709"/>
      <c r="WFJ79" s="709"/>
      <c r="WFK79" s="709"/>
      <c r="WFL79" s="709"/>
      <c r="WFM79" s="709"/>
      <c r="WFN79" s="709"/>
      <c r="WFO79" s="709"/>
      <c r="WFP79" s="709"/>
      <c r="WFQ79" s="709"/>
      <c r="WFR79" s="709"/>
      <c r="WFS79" s="709"/>
      <c r="WFT79" s="709"/>
      <c r="WFU79" s="709"/>
      <c r="WFV79" s="709"/>
      <c r="WFW79" s="709"/>
      <c r="WFX79" s="709"/>
      <c r="WFY79" s="709"/>
      <c r="WFZ79" s="709"/>
      <c r="WGA79" s="709"/>
      <c r="WGB79" s="709"/>
      <c r="WGC79" s="709"/>
      <c r="WGD79" s="709"/>
      <c r="WGE79" s="709"/>
      <c r="WGF79" s="709"/>
      <c r="WGG79" s="709"/>
      <c r="WGH79" s="709"/>
      <c r="WGI79" s="709"/>
      <c r="WGJ79" s="709"/>
      <c r="WGK79" s="709"/>
      <c r="WGL79" s="709"/>
      <c r="WGM79" s="709"/>
      <c r="WGN79" s="709"/>
      <c r="WGO79" s="709"/>
      <c r="WGP79" s="709"/>
      <c r="WGQ79" s="709"/>
      <c r="WGR79" s="709"/>
      <c r="WGS79" s="709"/>
      <c r="WGT79" s="709"/>
      <c r="WGU79" s="709"/>
      <c r="WGV79" s="709"/>
      <c r="WGW79" s="709"/>
      <c r="WGX79" s="709"/>
      <c r="WGY79" s="709"/>
      <c r="WGZ79" s="709"/>
      <c r="WHA79" s="709"/>
      <c r="WHB79" s="709"/>
      <c r="WHC79" s="709"/>
      <c r="WHD79" s="709"/>
      <c r="WHE79" s="709"/>
      <c r="WHF79" s="709"/>
      <c r="WHG79" s="709"/>
      <c r="WHH79" s="709"/>
      <c r="WHI79" s="709"/>
      <c r="WHJ79" s="709"/>
      <c r="WHK79" s="709"/>
      <c r="WHL79" s="709"/>
      <c r="WHM79" s="709"/>
      <c r="WHN79" s="709"/>
      <c r="WHO79" s="709"/>
      <c r="WHP79" s="709"/>
      <c r="WHQ79" s="709"/>
      <c r="WHR79" s="709"/>
      <c r="WHS79" s="709"/>
      <c r="WHT79" s="709"/>
      <c r="WHU79" s="709"/>
      <c r="WHV79" s="709"/>
      <c r="WHW79" s="709"/>
      <c r="WHX79" s="709"/>
      <c r="WHY79" s="709"/>
      <c r="WHZ79" s="709"/>
      <c r="WIA79" s="709"/>
      <c r="WIB79" s="709"/>
      <c r="WIC79" s="709"/>
      <c r="WID79" s="709"/>
      <c r="WIE79" s="709"/>
      <c r="WIF79" s="709"/>
      <c r="WIG79" s="709"/>
      <c r="WIH79" s="709"/>
      <c r="WII79" s="709"/>
      <c r="WIJ79" s="709"/>
      <c r="WIK79" s="709"/>
      <c r="WIL79" s="709"/>
      <c r="WIM79" s="709"/>
      <c r="WIN79" s="709"/>
      <c r="WIO79" s="709"/>
      <c r="WIP79" s="709"/>
      <c r="WIQ79" s="709"/>
      <c r="WIR79" s="709"/>
      <c r="WIS79" s="709"/>
      <c r="WIT79" s="709"/>
      <c r="WIU79" s="709"/>
      <c r="WIV79" s="709"/>
      <c r="WIW79" s="709"/>
      <c r="WIX79" s="709"/>
      <c r="WIY79" s="709"/>
      <c r="WIZ79" s="709"/>
      <c r="WJA79" s="709"/>
      <c r="WJB79" s="709"/>
      <c r="WJC79" s="709"/>
      <c r="WJD79" s="709"/>
      <c r="WJE79" s="709"/>
      <c r="WJF79" s="709"/>
      <c r="WJG79" s="709"/>
      <c r="WJH79" s="709"/>
      <c r="WJI79" s="709"/>
      <c r="WJJ79" s="709"/>
      <c r="WJK79" s="709"/>
      <c r="WJL79" s="709"/>
      <c r="WJM79" s="709"/>
      <c r="WJN79" s="709"/>
      <c r="WJO79" s="709"/>
      <c r="WJP79" s="709"/>
      <c r="WJQ79" s="709"/>
      <c r="WJR79" s="709"/>
      <c r="WJS79" s="709"/>
      <c r="WJT79" s="709"/>
      <c r="WJU79" s="709"/>
      <c r="WJV79" s="709"/>
      <c r="WJW79" s="709"/>
      <c r="WJX79" s="709"/>
      <c r="WJY79" s="709"/>
      <c r="WJZ79" s="709"/>
      <c r="WKA79" s="709"/>
      <c r="WKB79" s="709"/>
      <c r="WKC79" s="709"/>
      <c r="WKD79" s="709"/>
      <c r="WKE79" s="709"/>
      <c r="WKF79" s="709"/>
      <c r="WKG79" s="709"/>
      <c r="WKH79" s="709"/>
      <c r="WKI79" s="709"/>
      <c r="WKJ79" s="709"/>
      <c r="WKK79" s="709"/>
      <c r="WKL79" s="709"/>
      <c r="WKM79" s="709"/>
      <c r="WKN79" s="709"/>
      <c r="WKO79" s="709"/>
      <c r="WKP79" s="709"/>
      <c r="WKQ79" s="709"/>
      <c r="WKR79" s="709"/>
      <c r="WKS79" s="709"/>
      <c r="WKT79" s="709"/>
      <c r="WKU79" s="709"/>
      <c r="WKV79" s="709"/>
      <c r="WKW79" s="709"/>
      <c r="WKX79" s="709"/>
      <c r="WKY79" s="709"/>
      <c r="WKZ79" s="709"/>
      <c r="WLA79" s="709"/>
      <c r="WLB79" s="709"/>
      <c r="WLC79" s="709"/>
      <c r="WLD79" s="709"/>
      <c r="WLE79" s="709"/>
      <c r="WLF79" s="709"/>
      <c r="WLG79" s="709"/>
      <c r="WLH79" s="709"/>
      <c r="WLI79" s="709"/>
      <c r="WLJ79" s="709"/>
      <c r="WLK79" s="709"/>
      <c r="WLL79" s="709"/>
      <c r="WLM79" s="709"/>
      <c r="WLN79" s="709"/>
      <c r="WLO79" s="709"/>
      <c r="WLP79" s="709"/>
      <c r="WLQ79" s="709"/>
      <c r="WLR79" s="709"/>
      <c r="WLS79" s="709"/>
      <c r="WLT79" s="709"/>
      <c r="WLU79" s="709"/>
      <c r="WLV79" s="709"/>
      <c r="WLW79" s="709"/>
      <c r="WLX79" s="709"/>
      <c r="WLY79" s="709"/>
      <c r="WLZ79" s="709"/>
      <c r="WMA79" s="709"/>
      <c r="WMB79" s="709"/>
      <c r="WMC79" s="709"/>
      <c r="WMD79" s="709"/>
      <c r="WME79" s="709"/>
      <c r="WMF79" s="709"/>
      <c r="WMG79" s="709"/>
      <c r="WMH79" s="709"/>
      <c r="WMI79" s="709"/>
      <c r="WMJ79" s="709"/>
      <c r="WMK79" s="709"/>
      <c r="WML79" s="709"/>
      <c r="WMM79" s="709"/>
      <c r="WMN79" s="709"/>
      <c r="WMO79" s="709"/>
      <c r="WMP79" s="709"/>
      <c r="WMQ79" s="709"/>
      <c r="WMR79" s="709"/>
      <c r="WMS79" s="709"/>
      <c r="WMT79" s="709"/>
      <c r="WMU79" s="709"/>
      <c r="WMV79" s="709"/>
      <c r="WMW79" s="709"/>
      <c r="WMX79" s="709"/>
      <c r="WMY79" s="709"/>
      <c r="WMZ79" s="709"/>
      <c r="WNA79" s="709"/>
      <c r="WNB79" s="709"/>
      <c r="WNC79" s="709"/>
      <c r="WND79" s="709"/>
      <c r="WNE79" s="709"/>
      <c r="WNF79" s="709"/>
      <c r="WNG79" s="709"/>
      <c r="WNH79" s="709"/>
      <c r="WNI79" s="709"/>
      <c r="WNJ79" s="709"/>
      <c r="WNK79" s="709"/>
      <c r="WNL79" s="709"/>
      <c r="WNM79" s="709"/>
      <c r="WNN79" s="709"/>
      <c r="WNO79" s="709"/>
      <c r="WNP79" s="709"/>
      <c r="WNQ79" s="709"/>
      <c r="WNR79" s="709"/>
      <c r="WNS79" s="709"/>
      <c r="WNT79" s="709"/>
      <c r="WNU79" s="709"/>
      <c r="WNV79" s="709"/>
      <c r="WNW79" s="709"/>
      <c r="WNX79" s="709"/>
      <c r="WNY79" s="709"/>
      <c r="WNZ79" s="709"/>
      <c r="WOA79" s="709"/>
      <c r="WOB79" s="709"/>
      <c r="WOC79" s="709"/>
      <c r="WOD79" s="709"/>
      <c r="WOE79" s="709"/>
      <c r="WOF79" s="709"/>
      <c r="WOG79" s="709"/>
      <c r="WOH79" s="709"/>
      <c r="WOI79" s="709"/>
      <c r="WOJ79" s="709"/>
      <c r="WOK79" s="709"/>
      <c r="WOL79" s="709"/>
      <c r="WOM79" s="709"/>
      <c r="WON79" s="709"/>
      <c r="WOO79" s="709"/>
      <c r="WOP79" s="709"/>
      <c r="WOQ79" s="709"/>
      <c r="WOR79" s="709"/>
      <c r="WOS79" s="709"/>
      <c r="WOT79" s="709"/>
      <c r="WOU79" s="709"/>
      <c r="WOV79" s="709"/>
      <c r="WOW79" s="709"/>
      <c r="WOX79" s="709"/>
      <c r="WOY79" s="709"/>
      <c r="WOZ79" s="709"/>
      <c r="WPA79" s="709"/>
      <c r="WPB79" s="709"/>
      <c r="WPC79" s="709"/>
      <c r="WPD79" s="709"/>
      <c r="WPE79" s="709"/>
      <c r="WPF79" s="709"/>
      <c r="WPG79" s="709"/>
      <c r="WPH79" s="709"/>
      <c r="WPI79" s="709"/>
      <c r="WPJ79" s="709"/>
      <c r="WPK79" s="709"/>
      <c r="WPL79" s="709"/>
      <c r="WPM79" s="709"/>
      <c r="WPN79" s="709"/>
      <c r="WPO79" s="709"/>
      <c r="WPP79" s="709"/>
      <c r="WPQ79" s="709"/>
      <c r="WPR79" s="709"/>
      <c r="WPS79" s="709"/>
      <c r="WPT79" s="709"/>
      <c r="WPU79" s="709"/>
      <c r="WPV79" s="709"/>
      <c r="WPW79" s="709"/>
      <c r="WPX79" s="709"/>
      <c r="WPY79" s="709"/>
      <c r="WPZ79" s="709"/>
      <c r="WQA79" s="709"/>
      <c r="WQB79" s="709"/>
      <c r="WQC79" s="709"/>
      <c r="WQD79" s="709"/>
      <c r="WQE79" s="709"/>
      <c r="WQF79" s="709"/>
      <c r="WQG79" s="709"/>
      <c r="WQH79" s="709"/>
      <c r="WQI79" s="709"/>
      <c r="WQJ79" s="709"/>
      <c r="WQK79" s="709"/>
      <c r="WQL79" s="709"/>
      <c r="WQM79" s="709"/>
      <c r="WQN79" s="709"/>
      <c r="WQO79" s="709"/>
      <c r="WQP79" s="709"/>
      <c r="WQQ79" s="709"/>
      <c r="WQR79" s="709"/>
      <c r="WQS79" s="709"/>
      <c r="WQT79" s="709"/>
      <c r="WQU79" s="709"/>
      <c r="WQV79" s="709"/>
      <c r="WQW79" s="709"/>
      <c r="WQX79" s="709"/>
      <c r="WQY79" s="709"/>
      <c r="WQZ79" s="709"/>
      <c r="WRA79" s="709"/>
      <c r="WRB79" s="709"/>
      <c r="WRC79" s="709"/>
      <c r="WRD79" s="709"/>
      <c r="WRE79" s="709"/>
      <c r="WRF79" s="709"/>
      <c r="WRG79" s="709"/>
      <c r="WRH79" s="709"/>
      <c r="WRI79" s="709"/>
      <c r="WRJ79" s="709"/>
      <c r="WRK79" s="709"/>
      <c r="WRL79" s="709"/>
      <c r="WRM79" s="709"/>
      <c r="WRN79" s="709"/>
      <c r="WRO79" s="709"/>
      <c r="WRP79" s="709"/>
      <c r="WRQ79" s="709"/>
      <c r="WRR79" s="709"/>
      <c r="WRS79" s="709"/>
      <c r="WRT79" s="709"/>
      <c r="WRU79" s="709"/>
      <c r="WRV79" s="709"/>
      <c r="WRW79" s="709"/>
      <c r="WRX79" s="709"/>
      <c r="WRY79" s="709"/>
      <c r="WRZ79" s="709"/>
      <c r="WSA79" s="709"/>
      <c r="WSB79" s="709"/>
      <c r="WSC79" s="709"/>
      <c r="WSD79" s="709"/>
      <c r="WSE79" s="709"/>
      <c r="WSF79" s="709"/>
      <c r="WSG79" s="709"/>
      <c r="WSH79" s="709"/>
      <c r="WSI79" s="709"/>
      <c r="WSJ79" s="709"/>
      <c r="WSK79" s="709"/>
      <c r="WSL79" s="709"/>
      <c r="WSM79" s="709"/>
      <c r="WSN79" s="709"/>
      <c r="WSO79" s="709"/>
      <c r="WSP79" s="709"/>
      <c r="WSQ79" s="709"/>
      <c r="WSR79" s="709"/>
      <c r="WSS79" s="709"/>
      <c r="WST79" s="709"/>
      <c r="WSU79" s="709"/>
      <c r="WSV79" s="709"/>
      <c r="WSW79" s="709"/>
      <c r="WSX79" s="709"/>
      <c r="WSY79" s="709"/>
      <c r="WSZ79" s="709"/>
      <c r="WTA79" s="709"/>
      <c r="WTB79" s="709"/>
      <c r="WTC79" s="709"/>
      <c r="WTD79" s="709"/>
      <c r="WTE79" s="709"/>
      <c r="WTF79" s="709"/>
      <c r="WTG79" s="709"/>
      <c r="WTH79" s="709"/>
      <c r="WTI79" s="709"/>
      <c r="WTJ79" s="709"/>
      <c r="WTK79" s="709"/>
      <c r="WTL79" s="709"/>
      <c r="WTM79" s="709"/>
      <c r="WTN79" s="709"/>
      <c r="WTO79" s="709"/>
      <c r="WTP79" s="709"/>
      <c r="WTQ79" s="709"/>
      <c r="WTR79" s="709"/>
      <c r="WTS79" s="709"/>
      <c r="WTT79" s="709"/>
      <c r="WTU79" s="709"/>
      <c r="WTV79" s="709"/>
      <c r="WTW79" s="709"/>
      <c r="WTX79" s="709"/>
      <c r="WTY79" s="709"/>
      <c r="WTZ79" s="709"/>
      <c r="WUA79" s="709"/>
      <c r="WUB79" s="709"/>
      <c r="WUC79" s="709"/>
      <c r="WUD79" s="709"/>
      <c r="WUE79" s="709"/>
      <c r="WUF79" s="709"/>
      <c r="WUG79" s="709"/>
      <c r="WUH79" s="709"/>
      <c r="WUI79" s="709"/>
      <c r="WUJ79" s="709"/>
      <c r="WUK79" s="709"/>
      <c r="WUL79" s="709"/>
      <c r="WUM79" s="709"/>
      <c r="WUN79" s="709"/>
      <c r="WUO79" s="709"/>
      <c r="WUP79" s="709"/>
      <c r="WUQ79" s="709"/>
      <c r="WUR79" s="709"/>
      <c r="WUS79" s="709"/>
      <c r="WUT79" s="709"/>
      <c r="WUU79" s="709"/>
      <c r="WUV79" s="709"/>
      <c r="WUW79" s="709"/>
      <c r="WUX79" s="709"/>
      <c r="WUY79" s="709"/>
      <c r="WUZ79" s="709"/>
      <c r="WVA79" s="709"/>
      <c r="WVB79" s="709"/>
      <c r="WVC79" s="709"/>
      <c r="WVD79" s="709"/>
      <c r="WVE79" s="709"/>
      <c r="WVF79" s="709"/>
      <c r="WVG79" s="709"/>
      <c r="WVH79" s="709"/>
      <c r="WVI79" s="709"/>
      <c r="WVJ79" s="709"/>
      <c r="WVK79" s="709"/>
      <c r="WVL79" s="709"/>
      <c r="WVM79" s="709"/>
      <c r="WVN79" s="709"/>
      <c r="WVO79" s="709"/>
      <c r="WVP79" s="709"/>
      <c r="WVQ79" s="709"/>
      <c r="WVR79" s="709"/>
      <c r="WVS79" s="709"/>
      <c r="WVT79" s="709"/>
      <c r="WVU79" s="709"/>
      <c r="WVV79" s="709"/>
      <c r="WVW79" s="709"/>
      <c r="WVX79" s="709"/>
      <c r="WVY79" s="709"/>
      <c r="WVZ79" s="709"/>
      <c r="WWA79" s="709"/>
      <c r="WWB79" s="709"/>
      <c r="WWC79" s="709"/>
      <c r="WWD79" s="709"/>
      <c r="WWE79" s="709"/>
      <c r="WWF79" s="709"/>
      <c r="WWG79" s="709"/>
      <c r="WWH79" s="709"/>
      <c r="WWI79" s="709"/>
      <c r="WWJ79" s="709"/>
      <c r="WWK79" s="709"/>
      <c r="WWL79" s="709"/>
      <c r="WWM79" s="709"/>
      <c r="WWN79" s="709"/>
      <c r="WWO79" s="709"/>
      <c r="WWP79" s="709"/>
      <c r="WWQ79" s="709"/>
      <c r="WWR79" s="709"/>
      <c r="WWS79" s="709"/>
      <c r="WWT79" s="709"/>
      <c r="WWU79" s="709"/>
      <c r="WWV79" s="709"/>
      <c r="WWW79" s="709"/>
      <c r="WWX79" s="709"/>
      <c r="WWY79" s="709"/>
      <c r="WWZ79" s="709"/>
      <c r="WXA79" s="709"/>
      <c r="WXB79" s="709"/>
      <c r="WXC79" s="709"/>
      <c r="WXD79" s="709"/>
      <c r="WXE79" s="709"/>
      <c r="WXF79" s="709"/>
      <c r="WXG79" s="709"/>
      <c r="WXH79" s="709"/>
      <c r="WXI79" s="709"/>
      <c r="WXJ79" s="709"/>
      <c r="WXK79" s="709"/>
      <c r="WXL79" s="709"/>
      <c r="WXM79" s="709"/>
      <c r="WXN79" s="709"/>
      <c r="WXO79" s="709"/>
      <c r="WXP79" s="709"/>
      <c r="WXQ79" s="709"/>
      <c r="WXR79" s="709"/>
      <c r="WXS79" s="709"/>
      <c r="WXT79" s="709"/>
      <c r="WXU79" s="709"/>
      <c r="WXV79" s="709"/>
      <c r="WXW79" s="709"/>
      <c r="WXX79" s="709"/>
      <c r="WXY79" s="709"/>
      <c r="WXZ79" s="709"/>
      <c r="WYA79" s="709"/>
      <c r="WYB79" s="709"/>
      <c r="WYC79" s="709"/>
      <c r="WYD79" s="709"/>
      <c r="WYE79" s="709"/>
      <c r="WYF79" s="709"/>
      <c r="WYG79" s="709"/>
      <c r="WYH79" s="709"/>
      <c r="WYI79" s="709"/>
      <c r="WYJ79" s="709"/>
      <c r="WYK79" s="709"/>
      <c r="WYL79" s="709"/>
      <c r="WYM79" s="709"/>
      <c r="WYN79" s="709"/>
      <c r="WYO79" s="709"/>
      <c r="WYP79" s="709"/>
      <c r="WYQ79" s="709"/>
      <c r="WYR79" s="709"/>
      <c r="WYS79" s="709"/>
      <c r="WYT79" s="709"/>
      <c r="WYU79" s="709"/>
      <c r="WYV79" s="709"/>
      <c r="WYW79" s="709"/>
      <c r="WYX79" s="709"/>
      <c r="WYY79" s="709"/>
      <c r="WYZ79" s="709"/>
      <c r="WZA79" s="709"/>
      <c r="WZB79" s="709"/>
      <c r="WZC79" s="709"/>
      <c r="WZD79" s="709"/>
      <c r="WZE79" s="709"/>
      <c r="WZF79" s="709"/>
      <c r="WZG79" s="709"/>
      <c r="WZH79" s="709"/>
      <c r="WZI79" s="709"/>
      <c r="WZJ79" s="709"/>
      <c r="WZK79" s="709"/>
      <c r="WZL79" s="709"/>
      <c r="WZM79" s="709"/>
      <c r="WZN79" s="709"/>
      <c r="WZO79" s="709"/>
      <c r="WZP79" s="709"/>
      <c r="WZQ79" s="709"/>
      <c r="WZR79" s="709"/>
      <c r="WZS79" s="709"/>
      <c r="WZT79" s="709"/>
      <c r="WZU79" s="709"/>
      <c r="WZV79" s="709"/>
      <c r="WZW79" s="709"/>
      <c r="WZX79" s="709"/>
      <c r="WZY79" s="709"/>
      <c r="WZZ79" s="709"/>
      <c r="XAA79" s="709"/>
      <c r="XAB79" s="709"/>
      <c r="XAC79" s="709"/>
      <c r="XAD79" s="709"/>
      <c r="XAE79" s="709"/>
      <c r="XAF79" s="709"/>
      <c r="XAG79" s="709"/>
      <c r="XAH79" s="709"/>
      <c r="XAI79" s="709"/>
      <c r="XAJ79" s="709"/>
      <c r="XAK79" s="709"/>
      <c r="XAL79" s="709"/>
      <c r="XAM79" s="709"/>
      <c r="XAN79" s="709"/>
      <c r="XAO79" s="709"/>
      <c r="XAP79" s="709"/>
      <c r="XAQ79" s="709"/>
      <c r="XAR79" s="709"/>
      <c r="XAS79" s="709"/>
      <c r="XAT79" s="709"/>
      <c r="XAU79" s="709"/>
      <c r="XAV79" s="709"/>
      <c r="XAW79" s="709"/>
      <c r="XAX79" s="709"/>
      <c r="XAY79" s="709"/>
      <c r="XAZ79" s="709"/>
      <c r="XBA79" s="709"/>
      <c r="XBB79" s="709"/>
      <c r="XBC79" s="709"/>
      <c r="XBD79" s="709"/>
      <c r="XBE79" s="709"/>
      <c r="XBF79" s="709"/>
      <c r="XBG79" s="709"/>
      <c r="XBH79" s="709"/>
      <c r="XBI79" s="709"/>
      <c r="XBJ79" s="709"/>
      <c r="XBK79" s="709"/>
      <c r="XBL79" s="709"/>
      <c r="XBM79" s="709"/>
      <c r="XBN79" s="709"/>
      <c r="XBO79" s="709"/>
      <c r="XBP79" s="709"/>
      <c r="XBQ79" s="709"/>
      <c r="XBR79" s="709"/>
      <c r="XBS79" s="709"/>
      <c r="XBT79" s="709"/>
      <c r="XBU79" s="709"/>
      <c r="XBV79" s="709"/>
      <c r="XBW79" s="709"/>
      <c r="XBX79" s="709"/>
      <c r="XBY79" s="709"/>
      <c r="XBZ79" s="709"/>
      <c r="XCA79" s="709"/>
      <c r="XCB79" s="709"/>
      <c r="XCC79" s="709"/>
      <c r="XCD79" s="709"/>
      <c r="XCE79" s="709"/>
      <c r="XCF79" s="709"/>
      <c r="XCG79" s="709"/>
      <c r="XCH79" s="709"/>
      <c r="XCI79" s="709"/>
      <c r="XCJ79" s="709"/>
      <c r="XCK79" s="709"/>
      <c r="XCL79" s="709"/>
      <c r="XCM79" s="709"/>
      <c r="XCN79" s="709"/>
      <c r="XCO79" s="709"/>
      <c r="XCP79" s="709"/>
      <c r="XCQ79" s="709"/>
      <c r="XCR79" s="709"/>
      <c r="XCS79" s="709"/>
      <c r="XCT79" s="709"/>
      <c r="XCU79" s="709"/>
      <c r="XCV79" s="709"/>
      <c r="XCW79" s="709"/>
      <c r="XCX79" s="709"/>
      <c r="XCY79" s="709"/>
      <c r="XCZ79" s="709"/>
      <c r="XDA79" s="709"/>
      <c r="XDB79" s="709"/>
      <c r="XDC79" s="709"/>
      <c r="XDD79" s="709"/>
      <c r="XDE79" s="709"/>
      <c r="XDF79" s="709"/>
      <c r="XDG79" s="709"/>
      <c r="XDH79" s="709"/>
      <c r="XDI79" s="709"/>
      <c r="XDJ79" s="709"/>
      <c r="XDK79" s="709"/>
      <c r="XDL79" s="709"/>
      <c r="XDM79" s="709"/>
      <c r="XDN79" s="709"/>
      <c r="XDO79" s="709"/>
      <c r="XDP79" s="709"/>
      <c r="XDQ79" s="709"/>
      <c r="XDR79" s="709"/>
      <c r="XDS79" s="709"/>
      <c r="XDT79" s="709"/>
      <c r="XDU79" s="709"/>
      <c r="XDV79" s="709"/>
      <c r="XDW79" s="709"/>
      <c r="XDX79" s="709"/>
      <c r="XDY79" s="709"/>
      <c r="XDZ79" s="709"/>
      <c r="XEA79" s="709"/>
      <c r="XEB79" s="709"/>
      <c r="XEC79" s="709"/>
      <c r="XED79" s="709"/>
      <c r="XEE79" s="709"/>
      <c r="XEF79" s="709"/>
      <c r="XEG79" s="709"/>
      <c r="XEH79" s="709"/>
      <c r="XEI79" s="709"/>
      <c r="XEJ79" s="709"/>
      <c r="XEK79" s="709"/>
      <c r="XEL79" s="709"/>
      <c r="XEM79" s="709"/>
      <c r="XEN79" s="709"/>
      <c r="XEO79" s="709"/>
      <c r="XEP79" s="709"/>
      <c r="XEQ79" s="709"/>
      <c r="XER79" s="709"/>
      <c r="XES79" s="709"/>
      <c r="XET79" s="709"/>
      <c r="XEU79" s="709"/>
      <c r="XEV79" s="709"/>
    </row>
    <row r="80" spans="1:16376" s="178" customFormat="1" ht="18" outlineLevel="1">
      <c r="A80" s="182"/>
      <c r="B80" s="261" t="s">
        <v>80</v>
      </c>
      <c r="C80" s="223">
        <v>1.4</v>
      </c>
      <c r="D80" s="223">
        <v>1.9</v>
      </c>
      <c r="E80" s="224">
        <v>1.5</v>
      </c>
      <c r="F80" s="223">
        <v>1.8</v>
      </c>
      <c r="G80" s="223">
        <v>2.4</v>
      </c>
      <c r="H80" s="225">
        <v>1.9</v>
      </c>
      <c r="I80" s="223">
        <v>2</v>
      </c>
      <c r="J80" s="262">
        <v>1.94</v>
      </c>
      <c r="K80" s="223">
        <v>2.2999999999999998</v>
      </c>
      <c r="L80" s="223">
        <v>2.6</v>
      </c>
      <c r="M80" s="224">
        <v>1.9</v>
      </c>
      <c r="N80" s="262">
        <v>-6.1</v>
      </c>
      <c r="O80" s="174">
        <v>-3.6</v>
      </c>
      <c r="P80" s="174">
        <v>0.1</v>
      </c>
      <c r="Q80" s="175">
        <v>0.5</v>
      </c>
      <c r="R80" s="174">
        <v>5</v>
      </c>
      <c r="S80" s="174">
        <v>4</v>
      </c>
      <c r="T80" s="176">
        <v>3.9</v>
      </c>
      <c r="U80" s="177">
        <v>3.1</v>
      </c>
      <c r="V80" s="177">
        <v>3.5</v>
      </c>
      <c r="W80" s="177">
        <v>2.2000000000000002</v>
      </c>
      <c r="X80" s="214">
        <v>3.5</v>
      </c>
      <c r="Y80" s="262" t="s">
        <v>77</v>
      </c>
      <c r="Z80" s="222" t="s">
        <v>174</v>
      </c>
      <c r="AA80" s="226"/>
    </row>
    <row r="81" spans="1:27" s="178" customFormat="1" ht="18" outlineLevel="1">
      <c r="A81" s="182"/>
      <c r="B81" s="261" t="s">
        <v>282</v>
      </c>
      <c r="C81" s="223">
        <v>16</v>
      </c>
      <c r="D81" s="223">
        <v>15.4</v>
      </c>
      <c r="E81" s="224">
        <v>13.3</v>
      </c>
      <c r="F81" s="223">
        <v>11.2</v>
      </c>
      <c r="G81" s="223">
        <v>11.3</v>
      </c>
      <c r="H81" s="225">
        <v>11.4</v>
      </c>
      <c r="I81" s="223">
        <v>11.2</v>
      </c>
      <c r="J81" s="262">
        <v>11.2</v>
      </c>
      <c r="K81" s="223">
        <v>11.2</v>
      </c>
      <c r="L81" s="223">
        <v>12</v>
      </c>
      <c r="M81" s="224">
        <v>12.3</v>
      </c>
      <c r="N81" s="262">
        <v>12.6</v>
      </c>
      <c r="O81" s="262">
        <v>13.7</v>
      </c>
      <c r="P81" s="262">
        <v>15.8</v>
      </c>
      <c r="Q81" s="263">
        <v>18.2</v>
      </c>
      <c r="R81" s="262">
        <v>17.8</v>
      </c>
      <c r="S81" s="262">
        <v>16.600000000000001</v>
      </c>
      <c r="T81" s="264">
        <v>15.6</v>
      </c>
      <c r="U81" s="177">
        <v>15.9</v>
      </c>
      <c r="V81" s="177">
        <v>18.600000000000001</v>
      </c>
      <c r="W81" s="177">
        <v>20.8</v>
      </c>
      <c r="X81" s="214">
        <v>21.4</v>
      </c>
      <c r="Y81" s="262"/>
      <c r="Z81" s="222"/>
      <c r="AA81" s="226"/>
    </row>
    <row r="82" spans="1:27" s="178" customFormat="1" ht="18" outlineLevel="1">
      <c r="A82" s="182"/>
      <c r="B82" s="261"/>
      <c r="C82" s="223"/>
      <c r="D82" s="223"/>
      <c r="E82" s="224"/>
      <c r="F82" s="223"/>
      <c r="G82" s="223"/>
      <c r="H82" s="225"/>
      <c r="I82" s="223"/>
      <c r="J82" s="262"/>
      <c r="K82" s="223"/>
      <c r="L82" s="223"/>
      <c r="M82" s="224"/>
      <c r="N82" s="262"/>
      <c r="O82" s="262"/>
      <c r="P82" s="262"/>
      <c r="Q82" s="263"/>
      <c r="R82" s="262"/>
      <c r="S82" s="262"/>
      <c r="T82" s="264"/>
      <c r="U82" s="177"/>
      <c r="V82" s="177"/>
      <c r="W82" s="177"/>
      <c r="X82" s="214"/>
      <c r="Y82" s="262"/>
      <c r="Z82" s="222"/>
      <c r="AA82" s="226"/>
    </row>
    <row r="83" spans="1:27" s="142" customFormat="1" ht="18.75" customHeight="1" outlineLevel="1">
      <c r="A83" s="131" t="s">
        <v>135</v>
      </c>
      <c r="B83" s="131" t="s">
        <v>247</v>
      </c>
      <c r="C83" s="149"/>
      <c r="D83" s="149"/>
      <c r="E83" s="148"/>
      <c r="F83" s="149"/>
      <c r="G83" s="149"/>
      <c r="H83" s="150"/>
      <c r="I83" s="149"/>
      <c r="J83" s="149"/>
      <c r="K83" s="149"/>
      <c r="L83" s="149"/>
      <c r="M83" s="148"/>
      <c r="N83" s="149"/>
      <c r="O83" s="149"/>
      <c r="P83" s="149"/>
      <c r="Q83" s="148"/>
      <c r="R83" s="149"/>
      <c r="S83" s="149"/>
      <c r="T83" s="150"/>
      <c r="U83" s="155"/>
      <c r="V83" s="155"/>
      <c r="W83" s="155"/>
      <c r="X83" s="153"/>
      <c r="Y83" s="234"/>
      <c r="Z83" s="235"/>
      <c r="AA83" s="236"/>
    </row>
    <row r="84" spans="1:27" s="142" customFormat="1" ht="18.75" customHeight="1" outlineLevel="1">
      <c r="A84" s="131"/>
      <c r="B84" s="265" t="s">
        <v>258</v>
      </c>
      <c r="C84" s="149">
        <v>-3.5</v>
      </c>
      <c r="D84" s="149">
        <v>-1.4</v>
      </c>
      <c r="E84" s="148">
        <v>-6.9</v>
      </c>
      <c r="F84" s="149">
        <v>-9.4</v>
      </c>
      <c r="G84" s="149">
        <v>-11.5</v>
      </c>
      <c r="H84" s="150">
        <v>-9.5</v>
      </c>
      <c r="I84" s="149">
        <v>-6.8</v>
      </c>
      <c r="J84" s="149">
        <v>-4.0999999999999996</v>
      </c>
      <c r="K84" s="149">
        <v>-8.6</v>
      </c>
      <c r="L84" s="149">
        <v>-6.5</v>
      </c>
      <c r="M84" s="148">
        <v>-1.7</v>
      </c>
      <c r="N84" s="149">
        <v>-8.1999999999999993</v>
      </c>
      <c r="O84" s="149">
        <v>-5.4</v>
      </c>
      <c r="P84" s="149">
        <v>-11.9</v>
      </c>
      <c r="Q84" s="148">
        <v>-18.7</v>
      </c>
      <c r="R84" s="149">
        <v>-12.1</v>
      </c>
      <c r="S84" s="149">
        <v>-11.1</v>
      </c>
      <c r="T84" s="150">
        <v>-2.8</v>
      </c>
      <c r="U84" s="155">
        <v>2.2999999999999998</v>
      </c>
      <c r="V84" s="155">
        <v>2.2000000000000002</v>
      </c>
      <c r="W84" s="155">
        <v>2.7</v>
      </c>
      <c r="X84" s="153">
        <v>-5</v>
      </c>
      <c r="Y84" s="149" t="s">
        <v>77</v>
      </c>
      <c r="Z84" s="235" t="s">
        <v>248</v>
      </c>
      <c r="AA84" s="236"/>
    </row>
    <row r="85" spans="1:27" s="142" customFormat="1" ht="18.75" customHeight="1" outlineLevel="1">
      <c r="A85" s="131"/>
      <c r="B85" s="265" t="s">
        <v>259</v>
      </c>
      <c r="C85" s="149">
        <v>1.4</v>
      </c>
      <c r="D85" s="149">
        <v>6.7</v>
      </c>
      <c r="E85" s="148">
        <v>-5.2</v>
      </c>
      <c r="F85" s="149">
        <v>-1.1000000000000001</v>
      </c>
      <c r="G85" s="149">
        <v>0.7</v>
      </c>
      <c r="H85" s="150">
        <v>5.6</v>
      </c>
      <c r="I85" s="149">
        <v>11</v>
      </c>
      <c r="J85" s="149">
        <v>3.1</v>
      </c>
      <c r="K85" s="149">
        <v>2.2999999999999998</v>
      </c>
      <c r="L85" s="149">
        <v>2.2999999999999998</v>
      </c>
      <c r="M85" s="148">
        <v>2.6</v>
      </c>
      <c r="N85" s="149">
        <v>-41.1</v>
      </c>
      <c r="O85" s="149">
        <v>-34.299999999999997</v>
      </c>
      <c r="P85" s="149">
        <v>-33.6</v>
      </c>
      <c r="Q85" s="148">
        <v>-26.7</v>
      </c>
      <c r="R85" s="149">
        <v>-5</v>
      </c>
      <c r="S85" s="149">
        <v>7.5</v>
      </c>
      <c r="T85" s="150">
        <v>5.3</v>
      </c>
      <c r="U85" s="155">
        <v>5.8</v>
      </c>
      <c r="V85" s="155">
        <v>6.2</v>
      </c>
      <c r="W85" s="151">
        <v>3</v>
      </c>
      <c r="X85" s="153">
        <v>7.1</v>
      </c>
      <c r="Y85" s="149" t="s">
        <v>77</v>
      </c>
      <c r="Z85" s="235" t="s">
        <v>248</v>
      </c>
      <c r="AA85" s="236"/>
    </row>
    <row r="86" spans="1:27" s="142" customFormat="1" ht="18.75" customHeight="1" outlineLevel="1">
      <c r="A86" s="131"/>
      <c r="B86" s="265" t="s">
        <v>260</v>
      </c>
      <c r="C86" s="149">
        <v>6.5</v>
      </c>
      <c r="D86" s="149">
        <v>-10.1</v>
      </c>
      <c r="E86" s="148">
        <v>-10.199999999999999</v>
      </c>
      <c r="F86" s="149">
        <v>-9.1</v>
      </c>
      <c r="G86" s="149">
        <v>0.5</v>
      </c>
      <c r="H86" s="150">
        <v>24.1</v>
      </c>
      <c r="I86" s="149">
        <v>-0.3</v>
      </c>
      <c r="J86" s="149">
        <v>-6.4</v>
      </c>
      <c r="K86" s="149">
        <v>6.6</v>
      </c>
      <c r="L86" s="149">
        <v>9</v>
      </c>
      <c r="M86" s="148">
        <v>-4.8</v>
      </c>
      <c r="N86" s="149">
        <v>0.7</v>
      </c>
      <c r="O86" s="149">
        <v>6.5</v>
      </c>
      <c r="P86" s="149">
        <v>16.600000000000001</v>
      </c>
      <c r="Q86" s="148">
        <v>26.1</v>
      </c>
      <c r="R86" s="149">
        <v>6.9</v>
      </c>
      <c r="S86" s="149">
        <v>18.399999999999999</v>
      </c>
      <c r="T86" s="150">
        <v>2.9</v>
      </c>
      <c r="U86" s="155">
        <v>1.6</v>
      </c>
      <c r="V86" s="155">
        <v>-5.3</v>
      </c>
      <c r="W86" s="155">
        <v>1.8</v>
      </c>
      <c r="X86" s="153">
        <v>4.9000000000000004</v>
      </c>
      <c r="Y86" s="149" t="s">
        <v>77</v>
      </c>
      <c r="Z86" s="235" t="s">
        <v>248</v>
      </c>
      <c r="AA86" s="236"/>
    </row>
    <row r="87" spans="1:27" s="142" customFormat="1" ht="18" outlineLevel="1">
      <c r="A87" s="206"/>
      <c r="B87" s="258" t="s">
        <v>80</v>
      </c>
      <c r="C87" s="255">
        <v>3.5</v>
      </c>
      <c r="D87" s="255">
        <v>-2.8</v>
      </c>
      <c r="E87" s="256">
        <v>-3.7</v>
      </c>
      <c r="F87" s="255">
        <v>-4</v>
      </c>
      <c r="G87" s="255">
        <v>-1.7</v>
      </c>
      <c r="H87" s="161">
        <v>1.2</v>
      </c>
      <c r="I87" s="256">
        <v>-0.3</v>
      </c>
      <c r="J87" s="255">
        <v>0.9</v>
      </c>
      <c r="K87" s="255">
        <v>-1.3</v>
      </c>
      <c r="L87" s="161">
        <v>-1.5</v>
      </c>
      <c r="M87" s="160">
        <v>-0.8</v>
      </c>
      <c r="N87" s="149">
        <v>-8.5</v>
      </c>
      <c r="O87" s="149">
        <v>-6.2</v>
      </c>
      <c r="P87" s="161">
        <v>-5.4</v>
      </c>
      <c r="Q87" s="160">
        <v>-3.4</v>
      </c>
      <c r="R87" s="161">
        <v>-0.2</v>
      </c>
      <c r="S87" s="161">
        <v>0.9</v>
      </c>
      <c r="T87" s="162">
        <v>2.4</v>
      </c>
      <c r="U87" s="155">
        <v>2.8</v>
      </c>
      <c r="V87" s="155">
        <v>3.6</v>
      </c>
      <c r="W87" s="155">
        <v>3.9</v>
      </c>
      <c r="X87" s="232">
        <v>2.6</v>
      </c>
      <c r="Y87" s="149" t="s">
        <v>77</v>
      </c>
      <c r="Z87" s="144" t="s">
        <v>248</v>
      </c>
      <c r="AA87" s="242"/>
    </row>
    <row r="88" spans="1:27" s="142" customFormat="1" ht="18" outlineLevel="1">
      <c r="A88" s="206"/>
      <c r="B88" s="258" t="s">
        <v>282</v>
      </c>
      <c r="C88" s="255">
        <v>25.2</v>
      </c>
      <c r="D88" s="255">
        <v>23.7</v>
      </c>
      <c r="E88" s="256">
        <v>20.9</v>
      </c>
      <c r="F88" s="255">
        <v>19.5</v>
      </c>
      <c r="G88" s="255">
        <v>19.2</v>
      </c>
      <c r="H88" s="257">
        <v>18.600000000000001</v>
      </c>
      <c r="I88" s="255">
        <v>17.600000000000001</v>
      </c>
      <c r="J88" s="161">
        <v>16.899999999999999</v>
      </c>
      <c r="K88" s="255">
        <v>16.100000000000001</v>
      </c>
      <c r="L88" s="255">
        <v>16.899999999999999</v>
      </c>
      <c r="M88" s="256">
        <v>19.600000000000001</v>
      </c>
      <c r="N88" s="161">
        <v>22.6</v>
      </c>
      <c r="O88" s="161">
        <v>23.8</v>
      </c>
      <c r="P88" s="149">
        <v>25.1</v>
      </c>
      <c r="Q88" s="148">
        <v>24.8</v>
      </c>
      <c r="R88" s="149">
        <v>25.3</v>
      </c>
      <c r="S88" s="149">
        <v>26.6</v>
      </c>
      <c r="T88" s="150">
        <v>27</v>
      </c>
      <c r="U88" s="151">
        <v>27</v>
      </c>
      <c r="V88" s="151">
        <v>23</v>
      </c>
      <c r="W88" s="155">
        <v>18.2</v>
      </c>
      <c r="X88" s="232">
        <v>13.9</v>
      </c>
      <c r="Y88" s="161"/>
      <c r="Z88" s="241"/>
      <c r="AA88" s="242"/>
    </row>
    <row r="89" spans="1:27" s="178" customFormat="1" ht="18" outlineLevel="1">
      <c r="A89" s="182"/>
      <c r="B89" s="261"/>
      <c r="C89" s="223"/>
      <c r="D89" s="223"/>
      <c r="E89" s="224"/>
      <c r="F89" s="223"/>
      <c r="G89" s="223"/>
      <c r="H89" s="225"/>
      <c r="I89" s="223"/>
      <c r="J89" s="262"/>
      <c r="K89" s="223"/>
      <c r="L89" s="223"/>
      <c r="M89" s="224"/>
      <c r="N89" s="262"/>
      <c r="O89" s="262"/>
      <c r="P89" s="174"/>
      <c r="Q89" s="175"/>
      <c r="R89" s="174"/>
      <c r="S89" s="174"/>
      <c r="T89" s="176"/>
      <c r="U89" s="177"/>
      <c r="V89" s="177"/>
      <c r="W89" s="177"/>
      <c r="X89" s="214"/>
      <c r="Y89" s="262"/>
      <c r="Z89" s="222"/>
      <c r="AA89" s="226"/>
    </row>
    <row r="90" spans="1:27" s="107" customFormat="1" ht="16.5" customHeight="1" outlineLevel="1">
      <c r="A90" s="165"/>
      <c r="B90" s="212"/>
      <c r="C90" s="114"/>
      <c r="D90" s="114"/>
      <c r="E90" s="252"/>
      <c r="F90" s="114"/>
      <c r="G90" s="114"/>
      <c r="H90" s="253"/>
      <c r="I90" s="114"/>
      <c r="J90" s="114"/>
      <c r="K90" s="114"/>
      <c r="L90" s="114"/>
      <c r="M90" s="252"/>
      <c r="N90" s="114"/>
      <c r="O90" s="114"/>
      <c r="P90" s="114"/>
      <c r="Q90" s="252"/>
      <c r="R90" s="114"/>
      <c r="S90" s="114"/>
      <c r="T90" s="253"/>
      <c r="U90" s="109"/>
      <c r="V90" s="109"/>
      <c r="W90" s="109"/>
      <c r="X90" s="253"/>
      <c r="Y90" s="113"/>
      <c r="Z90" s="229"/>
      <c r="AA90" s="230"/>
    </row>
    <row r="91" spans="1:27" s="178" customFormat="1" ht="18.600000000000001" customHeight="1" outlineLevel="1">
      <c r="A91" s="173" t="s">
        <v>371</v>
      </c>
      <c r="B91" s="173" t="s">
        <v>188</v>
      </c>
      <c r="C91" s="174"/>
      <c r="D91" s="174"/>
      <c r="E91" s="175"/>
      <c r="F91" s="174"/>
      <c r="G91" s="174"/>
      <c r="H91" s="176"/>
      <c r="I91" s="174"/>
      <c r="J91" s="174"/>
      <c r="K91" s="174"/>
      <c r="L91" s="174"/>
      <c r="M91" s="175"/>
      <c r="N91" s="174"/>
      <c r="O91" s="174"/>
      <c r="P91" s="174"/>
      <c r="Q91" s="175"/>
      <c r="R91" s="174"/>
      <c r="S91" s="174"/>
      <c r="T91" s="176"/>
      <c r="U91" s="177"/>
      <c r="V91" s="177"/>
      <c r="W91" s="177"/>
      <c r="X91" s="594"/>
      <c r="Y91" s="654"/>
      <c r="Z91" s="180"/>
      <c r="AA91" s="181"/>
    </row>
    <row r="92" spans="1:27" s="178" customFormat="1" ht="18" outlineLevel="1">
      <c r="A92" s="182"/>
      <c r="B92" s="215" t="s">
        <v>277</v>
      </c>
      <c r="C92" s="223">
        <v>50.2</v>
      </c>
      <c r="D92" s="223">
        <v>58.7</v>
      </c>
      <c r="E92" s="224">
        <v>64.599999999999994</v>
      </c>
      <c r="F92" s="223">
        <v>71.400000000000006</v>
      </c>
      <c r="G92" s="223">
        <v>73</v>
      </c>
      <c r="H92" s="225">
        <v>64.3</v>
      </c>
      <c r="I92" s="223">
        <v>60.5</v>
      </c>
      <c r="J92" s="262">
        <v>65.099999999999994</v>
      </c>
      <c r="K92" s="223">
        <v>59.7</v>
      </c>
      <c r="L92" s="223">
        <v>60.3</v>
      </c>
      <c r="M92" s="224">
        <v>49.1</v>
      </c>
      <c r="N92" s="262">
        <v>30.3</v>
      </c>
      <c r="O92" s="174">
        <v>42</v>
      </c>
      <c r="P92" s="174">
        <v>45.2</v>
      </c>
      <c r="Q92" s="175">
        <v>61.1</v>
      </c>
      <c r="R92" s="174">
        <v>69</v>
      </c>
      <c r="S92" s="174">
        <v>73.2</v>
      </c>
      <c r="T92" s="176">
        <v>79.599999999999994</v>
      </c>
      <c r="U92" s="184">
        <v>99</v>
      </c>
      <c r="V92" s="177">
        <v>112.7</v>
      </c>
      <c r="W92" s="177">
        <v>99.2</v>
      </c>
      <c r="X92" s="214">
        <v>88.37</v>
      </c>
      <c r="Y92" s="262" t="s">
        <v>82</v>
      </c>
      <c r="Z92" s="222" t="s">
        <v>84</v>
      </c>
      <c r="AA92" s="226" t="s">
        <v>116</v>
      </c>
    </row>
    <row r="93" spans="1:27" s="178" customFormat="1" ht="18" outlineLevel="1">
      <c r="A93" s="182"/>
      <c r="B93" s="215" t="s">
        <v>278</v>
      </c>
      <c r="C93" s="223">
        <v>52.95</v>
      </c>
      <c r="D93" s="223">
        <v>49.41</v>
      </c>
      <c r="E93" s="224">
        <v>50.18</v>
      </c>
      <c r="F93" s="223">
        <v>71.400000000000006</v>
      </c>
      <c r="G93" s="223">
        <v>73.040000000000006</v>
      </c>
      <c r="H93" s="225">
        <v>64.33</v>
      </c>
      <c r="I93" s="223">
        <v>64.3</v>
      </c>
      <c r="J93" s="262">
        <v>65.06</v>
      </c>
      <c r="K93" s="223">
        <v>59.73</v>
      </c>
      <c r="L93" s="223">
        <v>60.34</v>
      </c>
      <c r="M93" s="224">
        <v>49.06</v>
      </c>
      <c r="N93" s="262">
        <v>30.29</v>
      </c>
      <c r="O93" s="174">
        <v>42.04</v>
      </c>
      <c r="P93" s="174">
        <v>43.64</v>
      </c>
      <c r="Q93" s="175">
        <v>59.3</v>
      </c>
      <c r="R93" s="174">
        <v>67.05</v>
      </c>
      <c r="S93" s="174">
        <v>71.650000000000006</v>
      </c>
      <c r="T93" s="176">
        <v>78.28</v>
      </c>
      <c r="U93" s="184">
        <v>96.62</v>
      </c>
      <c r="V93" s="184">
        <v>110.1</v>
      </c>
      <c r="W93" s="177">
        <v>96.4</v>
      </c>
      <c r="X93" s="214">
        <v>85.26</v>
      </c>
      <c r="Y93" s="262" t="s">
        <v>82</v>
      </c>
      <c r="Z93" s="222"/>
      <c r="AA93" s="226"/>
    </row>
    <row r="94" spans="1:27" s="178" customFormat="1" ht="18" outlineLevel="1">
      <c r="A94" s="182"/>
      <c r="B94" s="215"/>
      <c r="C94" s="223"/>
      <c r="D94" s="223"/>
      <c r="E94" s="224"/>
      <c r="F94" s="223"/>
      <c r="G94" s="223"/>
      <c r="H94" s="225"/>
      <c r="I94" s="223"/>
      <c r="J94" s="262"/>
      <c r="K94" s="223"/>
      <c r="L94" s="223"/>
      <c r="M94" s="224"/>
      <c r="N94" s="262"/>
      <c r="O94" s="174"/>
      <c r="P94" s="174"/>
      <c r="Q94" s="175"/>
      <c r="R94" s="174"/>
      <c r="S94" s="174"/>
      <c r="T94" s="176"/>
      <c r="U94" s="184"/>
      <c r="V94" s="184"/>
      <c r="W94" s="177"/>
      <c r="X94" s="214"/>
      <c r="Y94" s="652"/>
      <c r="Z94" s="222"/>
      <c r="AA94" s="226"/>
    </row>
    <row r="95" spans="1:27" s="142" customFormat="1" ht="18" outlineLevel="1">
      <c r="A95" s="131" t="s">
        <v>372</v>
      </c>
      <c r="B95" s="131" t="s">
        <v>314</v>
      </c>
      <c r="C95" s="255">
        <v>5.5</v>
      </c>
      <c r="D95" s="255">
        <v>6.7</v>
      </c>
      <c r="E95" s="256">
        <v>6.7</v>
      </c>
      <c r="F95" s="255">
        <v>7.3</v>
      </c>
      <c r="G95" s="255">
        <v>8.4</v>
      </c>
      <c r="H95" s="257">
        <v>8.3000000000000007</v>
      </c>
      <c r="I95" s="255">
        <v>6.1</v>
      </c>
      <c r="J95" s="149">
        <v>4.3</v>
      </c>
      <c r="K95" s="255">
        <v>3.8</v>
      </c>
      <c r="L95" s="255">
        <v>4.9000000000000004</v>
      </c>
      <c r="M95" s="256">
        <v>3.1</v>
      </c>
      <c r="N95" s="149">
        <v>1.8</v>
      </c>
      <c r="O95" s="149">
        <v>2.9</v>
      </c>
      <c r="P95" s="149">
        <v>5.2</v>
      </c>
      <c r="Q95" s="148">
        <v>6.5</v>
      </c>
      <c r="R95" s="149">
        <v>8.8000000000000007</v>
      </c>
      <c r="S95" s="149">
        <v>16.899999999999999</v>
      </c>
      <c r="T95" s="150">
        <v>32.200000000000003</v>
      </c>
      <c r="U95" s="151">
        <v>32.6</v>
      </c>
      <c r="V95" s="151">
        <v>31.6</v>
      </c>
      <c r="W95" s="151">
        <v>60.2</v>
      </c>
      <c r="X95" s="153">
        <v>36.9</v>
      </c>
      <c r="Y95" s="161" t="s">
        <v>396</v>
      </c>
      <c r="Z95" s="241" t="s">
        <v>84</v>
      </c>
      <c r="AA95" s="242" t="s">
        <v>116</v>
      </c>
    </row>
    <row r="96" spans="1:27" s="178" customFormat="1" ht="18" outlineLevel="1">
      <c r="A96" s="182"/>
      <c r="B96" s="215"/>
      <c r="C96" s="223"/>
      <c r="D96" s="223"/>
      <c r="E96" s="224"/>
      <c r="F96" s="223"/>
      <c r="G96" s="223"/>
      <c r="H96" s="225"/>
      <c r="I96" s="223"/>
      <c r="J96" s="262"/>
      <c r="K96" s="223"/>
      <c r="L96" s="223"/>
      <c r="M96" s="224"/>
      <c r="N96" s="262"/>
      <c r="O96" s="262"/>
      <c r="P96" s="262"/>
      <c r="Q96" s="263"/>
      <c r="R96" s="262"/>
      <c r="S96" s="262"/>
      <c r="T96" s="264"/>
      <c r="U96" s="177"/>
      <c r="V96" s="177"/>
      <c r="W96" s="177"/>
      <c r="X96" s="214"/>
      <c r="Y96" s="262"/>
      <c r="Z96" s="222"/>
      <c r="AA96" s="226"/>
    </row>
    <row r="97" spans="1:30" s="107" customFormat="1" ht="2.25" customHeight="1" outlineLevel="1">
      <c r="A97" s="165"/>
      <c r="B97" s="266"/>
      <c r="C97" s="267"/>
      <c r="D97" s="267"/>
      <c r="E97" s="268"/>
      <c r="F97" s="267"/>
      <c r="G97" s="267"/>
      <c r="H97" s="269"/>
      <c r="I97" s="267"/>
      <c r="J97" s="167"/>
      <c r="K97" s="267"/>
      <c r="L97" s="267"/>
      <c r="M97" s="268"/>
      <c r="N97" s="167"/>
      <c r="O97" s="167"/>
      <c r="P97" s="167"/>
      <c r="Q97" s="168"/>
      <c r="R97" s="167"/>
      <c r="S97" s="167"/>
      <c r="T97" s="169"/>
      <c r="U97" s="109"/>
      <c r="V97" s="109"/>
      <c r="W97" s="109"/>
      <c r="X97" s="253"/>
      <c r="Y97" s="167"/>
      <c r="Z97" s="171"/>
      <c r="AA97" s="270"/>
    </row>
    <row r="98" spans="1:30" s="178" customFormat="1" ht="18" customHeight="1" outlineLevel="1">
      <c r="A98" s="182" t="s">
        <v>373</v>
      </c>
      <c r="B98" s="261" t="s">
        <v>374</v>
      </c>
      <c r="C98" s="223"/>
      <c r="D98" s="223"/>
      <c r="E98" s="224"/>
      <c r="F98" s="223"/>
      <c r="G98" s="223"/>
      <c r="H98" s="225"/>
      <c r="I98" s="223"/>
      <c r="J98" s="174"/>
      <c r="K98" s="223"/>
      <c r="L98" s="223"/>
      <c r="M98" s="224"/>
      <c r="N98" s="174"/>
      <c r="O98" s="174"/>
      <c r="P98" s="174"/>
      <c r="Q98" s="175"/>
      <c r="R98" s="174"/>
      <c r="S98" s="174"/>
      <c r="T98" s="176"/>
      <c r="U98" s="177"/>
      <c r="V98" s="177"/>
      <c r="W98" s="177"/>
      <c r="X98" s="176"/>
      <c r="Y98" s="405"/>
      <c r="Z98" s="624"/>
    </row>
    <row r="99" spans="1:30" s="625" customFormat="1" ht="18" outlineLevel="1">
      <c r="B99" s="406" t="s">
        <v>317</v>
      </c>
      <c r="C99" s="626">
        <v>2</v>
      </c>
      <c r="D99" s="626">
        <v>2</v>
      </c>
      <c r="E99" s="627">
        <v>2</v>
      </c>
      <c r="F99" s="626">
        <v>3</v>
      </c>
      <c r="G99" s="626">
        <v>2</v>
      </c>
      <c r="H99" s="628">
        <v>2</v>
      </c>
      <c r="I99" s="626">
        <v>2.2400000000000002</v>
      </c>
      <c r="J99" s="629">
        <v>2.35</v>
      </c>
      <c r="K99" s="626">
        <v>2.31</v>
      </c>
      <c r="L99" s="626">
        <v>2.4700000000000002</v>
      </c>
      <c r="M99" s="627">
        <v>2.5499999999999998</v>
      </c>
      <c r="N99" s="629">
        <v>2.27</v>
      </c>
      <c r="O99" s="629">
        <v>2.2999999999999998</v>
      </c>
      <c r="P99" s="629">
        <v>2.35</v>
      </c>
      <c r="Q99" s="630">
        <v>2.42</v>
      </c>
      <c r="R99" s="629">
        <v>2.38</v>
      </c>
      <c r="S99" s="629">
        <v>2.46</v>
      </c>
      <c r="T99" s="214">
        <v>2.4500000000000002</v>
      </c>
      <c r="U99" s="177">
        <v>2.4900000000000002</v>
      </c>
      <c r="V99" s="306">
        <v>2.38</v>
      </c>
      <c r="W99" s="306">
        <v>2.29</v>
      </c>
      <c r="X99" s="631">
        <v>2.41</v>
      </c>
      <c r="Y99" s="262" t="s">
        <v>299</v>
      </c>
      <c r="Z99" s="222" t="s">
        <v>84</v>
      </c>
      <c r="AA99" s="720" t="s">
        <v>116</v>
      </c>
      <c r="AB99" s="632"/>
      <c r="AC99" s="632"/>
      <c r="AD99" s="633"/>
    </row>
    <row r="100" spans="1:30" s="625" customFormat="1" ht="18" outlineLevel="1">
      <c r="B100" s="406"/>
      <c r="C100" s="626"/>
      <c r="D100" s="626"/>
      <c r="E100" s="627"/>
      <c r="F100" s="626"/>
      <c r="G100" s="626"/>
      <c r="H100" s="628"/>
      <c r="I100" s="626"/>
      <c r="J100" s="629"/>
      <c r="K100" s="626"/>
      <c r="L100" s="626"/>
      <c r="M100" s="627"/>
      <c r="N100" s="629"/>
      <c r="O100" s="629"/>
      <c r="P100" s="629"/>
      <c r="Q100" s="630"/>
      <c r="R100" s="629"/>
      <c r="S100" s="629"/>
      <c r="T100" s="214"/>
      <c r="U100" s="177"/>
      <c r="V100" s="306"/>
      <c r="W100" s="306"/>
      <c r="X100" s="631"/>
      <c r="Y100" s="262"/>
      <c r="Z100" s="222"/>
      <c r="AA100" s="720"/>
      <c r="AB100" s="632"/>
      <c r="AC100" s="632"/>
      <c r="AD100" s="633"/>
    </row>
    <row r="101" spans="1:30" s="645" customFormat="1" ht="18" outlineLevel="1">
      <c r="A101" s="206" t="s">
        <v>375</v>
      </c>
      <c r="B101" s="237" t="s">
        <v>300</v>
      </c>
      <c r="C101" s="255">
        <v>730.9</v>
      </c>
      <c r="D101" s="255">
        <v>718.3</v>
      </c>
      <c r="E101" s="256">
        <v>706.4</v>
      </c>
      <c r="F101" s="255">
        <v>681.6</v>
      </c>
      <c r="G101" s="255">
        <v>612</v>
      </c>
      <c r="H101" s="257">
        <v>554.6</v>
      </c>
      <c r="I101" s="255">
        <v>586.9</v>
      </c>
      <c r="J101" s="149">
        <v>568.4</v>
      </c>
      <c r="K101" s="255">
        <v>570.1</v>
      </c>
      <c r="L101" s="255">
        <v>680.2</v>
      </c>
      <c r="M101" s="256">
        <v>725</v>
      </c>
      <c r="N101" s="149">
        <v>614</v>
      </c>
      <c r="O101" s="149">
        <v>750.2</v>
      </c>
      <c r="P101" s="149">
        <v>917.8</v>
      </c>
      <c r="Q101" s="148">
        <v>1013.5</v>
      </c>
      <c r="R101" s="149">
        <v>1073</v>
      </c>
      <c r="S101" s="149">
        <v>1128.7</v>
      </c>
      <c r="T101" s="232">
        <v>1307.0999999999999</v>
      </c>
      <c r="U101" s="151">
        <v>1548</v>
      </c>
      <c r="V101" s="151">
        <v>1633.6</v>
      </c>
      <c r="W101" s="151">
        <v>997.3</v>
      </c>
      <c r="X101" s="648">
        <v>925</v>
      </c>
      <c r="Y101" s="161" t="s">
        <v>301</v>
      </c>
      <c r="Z101" s="241" t="s">
        <v>84</v>
      </c>
      <c r="AA101" s="490" t="s">
        <v>116</v>
      </c>
      <c r="AB101" s="713"/>
      <c r="AC101" s="713"/>
      <c r="AD101" s="714"/>
    </row>
    <row r="102" spans="1:30" s="625" customFormat="1" ht="18" outlineLevel="1">
      <c r="A102" s="634"/>
      <c r="B102" s="215"/>
      <c r="C102" s="223"/>
      <c r="D102" s="223"/>
      <c r="E102" s="223"/>
      <c r="F102" s="223"/>
      <c r="G102" s="223"/>
      <c r="H102" s="223"/>
      <c r="I102" s="223"/>
      <c r="J102" s="174"/>
      <c r="K102" s="223"/>
      <c r="L102" s="223"/>
      <c r="M102" s="223"/>
      <c r="N102" s="174"/>
      <c r="O102" s="174"/>
      <c r="P102" s="174"/>
      <c r="Q102" s="175"/>
      <c r="R102" s="174"/>
      <c r="S102" s="174"/>
      <c r="T102" s="214"/>
      <c r="U102" s="184"/>
      <c r="V102" s="184"/>
      <c r="W102" s="184"/>
      <c r="X102" s="631"/>
      <c r="Y102" s="262"/>
      <c r="Z102" s="262"/>
      <c r="AA102" s="226"/>
      <c r="AB102" s="632"/>
      <c r="AC102" s="632"/>
      <c r="AD102" s="633"/>
    </row>
    <row r="103" spans="1:30" s="107" customFormat="1" ht="18">
      <c r="A103" s="112"/>
      <c r="B103" s="271"/>
      <c r="C103" s="267"/>
      <c r="D103" s="267"/>
      <c r="E103" s="267"/>
      <c r="F103" s="267"/>
      <c r="G103" s="267"/>
      <c r="H103" s="267"/>
      <c r="I103" s="267"/>
      <c r="J103" s="167"/>
      <c r="K103" s="267"/>
      <c r="L103" s="267"/>
      <c r="M103" s="267"/>
      <c r="N103" s="167"/>
      <c r="O103" s="167"/>
      <c r="P103" s="167"/>
      <c r="Q103" s="168"/>
      <c r="R103" s="167"/>
      <c r="S103" s="167"/>
      <c r="T103" s="169"/>
      <c r="U103" s="109"/>
      <c r="V103" s="109"/>
      <c r="W103" s="109"/>
      <c r="X103" s="253"/>
      <c r="Y103" s="167"/>
      <c r="Z103" s="167"/>
      <c r="AA103" s="110"/>
    </row>
    <row r="104" spans="1:30" s="107" customFormat="1" ht="30" customHeight="1">
      <c r="A104" s="755" t="s">
        <v>232</v>
      </c>
      <c r="B104" s="756"/>
      <c r="C104" s="753">
        <v>2017</v>
      </c>
      <c r="D104" s="753"/>
      <c r="E104" s="753">
        <v>2018</v>
      </c>
      <c r="F104" s="753"/>
      <c r="G104" s="753"/>
      <c r="H104" s="753"/>
      <c r="I104" s="753">
        <v>2019</v>
      </c>
      <c r="J104" s="753"/>
      <c r="K104" s="753"/>
      <c r="L104" s="753"/>
      <c r="M104" s="753">
        <v>2020</v>
      </c>
      <c r="N104" s="753"/>
      <c r="O104" s="753"/>
      <c r="P104" s="753"/>
      <c r="Q104" s="753">
        <v>2021</v>
      </c>
      <c r="R104" s="760"/>
      <c r="S104" s="760"/>
      <c r="T104" s="760"/>
      <c r="U104" s="272">
        <v>2022</v>
      </c>
      <c r="V104" s="115"/>
      <c r="W104" s="115"/>
      <c r="X104" s="115"/>
      <c r="Z104" s="109"/>
      <c r="AA104" s="110"/>
    </row>
    <row r="105" spans="1:30" s="107" customFormat="1" ht="36.75" customHeight="1" thickBot="1">
      <c r="A105" s="273" t="s">
        <v>228</v>
      </c>
      <c r="B105" s="274"/>
      <c r="C105" s="116" t="s">
        <v>181</v>
      </c>
      <c r="D105" s="117" t="s">
        <v>182</v>
      </c>
      <c r="E105" s="118" t="s">
        <v>179</v>
      </c>
      <c r="F105" s="118" t="s">
        <v>180</v>
      </c>
      <c r="G105" s="118" t="s">
        <v>181</v>
      </c>
      <c r="H105" s="118" t="s">
        <v>182</v>
      </c>
      <c r="I105" s="119" t="s">
        <v>179</v>
      </c>
      <c r="J105" s="116" t="s">
        <v>180</v>
      </c>
      <c r="K105" s="116" t="s">
        <v>181</v>
      </c>
      <c r="L105" s="117" t="s">
        <v>182</v>
      </c>
      <c r="M105" s="118" t="s">
        <v>179</v>
      </c>
      <c r="N105" s="118" t="s">
        <v>180</v>
      </c>
      <c r="O105" s="116" t="s">
        <v>181</v>
      </c>
      <c r="P105" s="116" t="s">
        <v>182</v>
      </c>
      <c r="Q105" s="119" t="s">
        <v>179</v>
      </c>
      <c r="R105" s="116" t="s">
        <v>180</v>
      </c>
      <c r="S105" s="116" t="s">
        <v>181</v>
      </c>
      <c r="T105" s="117" t="s">
        <v>182</v>
      </c>
      <c r="U105" s="119" t="s">
        <v>179</v>
      </c>
      <c r="V105" s="116" t="s">
        <v>180</v>
      </c>
      <c r="W105" s="116" t="s">
        <v>181</v>
      </c>
      <c r="X105" s="117" t="s">
        <v>182</v>
      </c>
      <c r="Y105" s="117" t="s">
        <v>0</v>
      </c>
      <c r="Z105" s="117" t="s">
        <v>2</v>
      </c>
      <c r="AA105" s="120" t="s">
        <v>1</v>
      </c>
    </row>
    <row r="106" spans="1:30" s="107" customFormat="1" ht="10.5" customHeight="1" outlineLevel="1">
      <c r="A106" s="275"/>
      <c r="B106" s="275"/>
      <c r="C106" s="276"/>
      <c r="D106" s="277"/>
      <c r="E106" s="276"/>
      <c r="F106" s="276"/>
      <c r="G106" s="276"/>
      <c r="H106" s="276"/>
      <c r="I106" s="278"/>
      <c r="J106" s="276"/>
      <c r="K106" s="109"/>
      <c r="L106" s="228"/>
      <c r="M106" s="109"/>
      <c r="N106" s="109"/>
      <c r="O106" s="109"/>
      <c r="P106" s="109"/>
      <c r="Q106" s="227"/>
      <c r="R106" s="109"/>
      <c r="S106" s="109"/>
      <c r="T106" s="228"/>
      <c r="U106" s="109"/>
      <c r="V106" s="109"/>
      <c r="W106" s="109"/>
      <c r="X106" s="593"/>
      <c r="Y106" s="277"/>
      <c r="Z106" s="279"/>
      <c r="AA106" s="280"/>
    </row>
    <row r="107" spans="1:30" s="142" customFormat="1" ht="17.25" customHeight="1" outlineLevel="1">
      <c r="A107" s="281" t="s">
        <v>108</v>
      </c>
      <c r="B107" s="281" t="s">
        <v>123</v>
      </c>
      <c r="C107" s="282"/>
      <c r="D107" s="283"/>
      <c r="E107" s="284"/>
      <c r="F107" s="282"/>
      <c r="G107" s="155"/>
      <c r="H107" s="155"/>
      <c r="I107" s="231"/>
      <c r="J107" s="155"/>
      <c r="K107" s="155"/>
      <c r="L107" s="232"/>
      <c r="M107" s="155"/>
      <c r="N107" s="155"/>
      <c r="O107" s="155"/>
      <c r="P107" s="155"/>
      <c r="Q107" s="231"/>
      <c r="R107" s="155"/>
      <c r="S107" s="155"/>
      <c r="T107" s="232"/>
      <c r="U107" s="155"/>
      <c r="V107" s="155"/>
      <c r="W107" s="155"/>
      <c r="X107" s="232"/>
      <c r="Y107" s="283"/>
      <c r="Z107" s="285"/>
      <c r="AA107" s="157"/>
    </row>
    <row r="108" spans="1:30" s="142" customFormat="1" ht="18.75" customHeight="1" outlineLevel="1">
      <c r="A108" s="286"/>
      <c r="B108" s="287" t="s">
        <v>97</v>
      </c>
      <c r="C108" s="210">
        <v>19.2</v>
      </c>
      <c r="D108" s="245">
        <v>19.100000000000001</v>
      </c>
      <c r="E108" s="210">
        <v>20</v>
      </c>
      <c r="F108" s="210">
        <v>20</v>
      </c>
      <c r="G108" s="210">
        <v>19</v>
      </c>
      <c r="H108" s="210">
        <v>19.7</v>
      </c>
      <c r="I108" s="244">
        <v>19.100000000000001</v>
      </c>
      <c r="J108" s="210">
        <v>19</v>
      </c>
      <c r="K108" s="210">
        <v>19</v>
      </c>
      <c r="L108" s="245">
        <v>19</v>
      </c>
      <c r="M108" s="210">
        <v>19.2</v>
      </c>
      <c r="N108" s="210">
        <v>19.100000000000001</v>
      </c>
      <c r="O108" s="210">
        <v>19.2</v>
      </c>
      <c r="P108" s="210">
        <v>19.100000000000001</v>
      </c>
      <c r="Q108" s="244">
        <v>18.399999999999999</v>
      </c>
      <c r="R108" s="210">
        <v>18.399999999999999</v>
      </c>
      <c r="S108" s="210">
        <v>18.399999999999999</v>
      </c>
      <c r="T108" s="245">
        <v>18.3</v>
      </c>
      <c r="U108" s="155">
        <v>18.100000000000001</v>
      </c>
      <c r="V108" s="210">
        <v>18.100000000000001</v>
      </c>
      <c r="W108" s="155">
        <v>17.8</v>
      </c>
      <c r="X108" s="153">
        <v>17.899999999999999</v>
      </c>
      <c r="Y108" s="288" t="s">
        <v>77</v>
      </c>
      <c r="Z108" s="144" t="s">
        <v>46</v>
      </c>
      <c r="AA108" s="242" t="s">
        <v>185</v>
      </c>
    </row>
    <row r="109" spans="1:30" s="142" customFormat="1" ht="18.75" customHeight="1" outlineLevel="1">
      <c r="A109" s="286"/>
      <c r="B109" s="287" t="s">
        <v>96</v>
      </c>
      <c r="C109" s="289">
        <v>4</v>
      </c>
      <c r="D109" s="290">
        <v>3.9</v>
      </c>
      <c r="E109" s="289">
        <v>3.8</v>
      </c>
      <c r="F109" s="289">
        <v>3.8</v>
      </c>
      <c r="G109" s="289">
        <v>3.5</v>
      </c>
      <c r="H109" s="210">
        <v>3.3</v>
      </c>
      <c r="I109" s="244">
        <v>3.3</v>
      </c>
      <c r="J109" s="210">
        <v>3.2</v>
      </c>
      <c r="K109" s="210">
        <v>3.2</v>
      </c>
      <c r="L109" s="245">
        <v>2.8</v>
      </c>
      <c r="M109" s="210">
        <v>3.3</v>
      </c>
      <c r="N109" s="210">
        <v>3.2</v>
      </c>
      <c r="O109" s="210">
        <v>3.2</v>
      </c>
      <c r="P109" s="210">
        <v>2.9</v>
      </c>
      <c r="Q109" s="244">
        <v>2.2999999999999998</v>
      </c>
      <c r="R109" s="151">
        <v>2.2999999999999998</v>
      </c>
      <c r="S109" s="210">
        <v>2.4</v>
      </c>
      <c r="T109" s="245">
        <v>2.4</v>
      </c>
      <c r="U109" s="155">
        <v>2.6</v>
      </c>
      <c r="V109" s="210">
        <v>2.6</v>
      </c>
      <c r="W109" s="210">
        <v>2.6</v>
      </c>
      <c r="X109" s="153">
        <v>2.7</v>
      </c>
      <c r="Y109" s="288" t="s">
        <v>77</v>
      </c>
      <c r="Z109" s="144" t="s">
        <v>46</v>
      </c>
      <c r="AA109" s="242" t="s">
        <v>185</v>
      </c>
    </row>
    <row r="110" spans="1:30" s="142" customFormat="1" ht="18.75" customHeight="1" outlineLevel="1">
      <c r="A110" s="286"/>
      <c r="B110" s="287" t="s">
        <v>95</v>
      </c>
      <c r="C110" s="147">
        <v>9</v>
      </c>
      <c r="D110" s="164">
        <v>9</v>
      </c>
      <c r="E110" s="147">
        <v>9</v>
      </c>
      <c r="F110" s="147">
        <v>9</v>
      </c>
      <c r="G110" s="147">
        <v>9</v>
      </c>
      <c r="H110" s="151">
        <v>9</v>
      </c>
      <c r="I110" s="152">
        <v>9</v>
      </c>
      <c r="J110" s="151">
        <v>9</v>
      </c>
      <c r="K110" s="151">
        <v>9</v>
      </c>
      <c r="L110" s="153">
        <v>9</v>
      </c>
      <c r="M110" s="151">
        <v>9</v>
      </c>
      <c r="N110" s="151">
        <v>9</v>
      </c>
      <c r="O110" s="151">
        <v>9</v>
      </c>
      <c r="P110" s="151">
        <v>9</v>
      </c>
      <c r="Q110" s="152">
        <v>9</v>
      </c>
      <c r="R110" s="591">
        <v>9</v>
      </c>
      <c r="S110" s="591">
        <v>9</v>
      </c>
      <c r="T110" s="153">
        <v>9</v>
      </c>
      <c r="U110" s="152">
        <v>9</v>
      </c>
      <c r="V110" s="151">
        <v>9</v>
      </c>
      <c r="W110" s="151">
        <v>10</v>
      </c>
      <c r="X110" s="153">
        <v>10</v>
      </c>
      <c r="Y110" s="288" t="s">
        <v>77</v>
      </c>
      <c r="Z110" s="285" t="s">
        <v>43</v>
      </c>
      <c r="AA110" s="242" t="s">
        <v>185</v>
      </c>
    </row>
    <row r="111" spans="1:30" s="142" customFormat="1" ht="15" customHeight="1" outlineLevel="1">
      <c r="A111" s="286"/>
      <c r="B111" s="291" t="s">
        <v>291</v>
      </c>
      <c r="C111" s="284">
        <f>+C108-C109</f>
        <v>15.2</v>
      </c>
      <c r="D111" s="284">
        <f t="shared" ref="D111:X111" si="0">+D108-D109</f>
        <v>15.2</v>
      </c>
      <c r="E111" s="284">
        <f t="shared" si="0"/>
        <v>16.2</v>
      </c>
      <c r="F111" s="284">
        <f t="shared" si="0"/>
        <v>16.2</v>
      </c>
      <c r="G111" s="284">
        <f t="shared" si="0"/>
        <v>15.5</v>
      </c>
      <c r="H111" s="284">
        <f t="shared" si="0"/>
        <v>16.399999999999999</v>
      </c>
      <c r="I111" s="284">
        <f t="shared" si="0"/>
        <v>15.8</v>
      </c>
      <c r="J111" s="284">
        <f t="shared" si="0"/>
        <v>15.8</v>
      </c>
      <c r="K111" s="284">
        <f t="shared" si="0"/>
        <v>15.8</v>
      </c>
      <c r="L111" s="292">
        <f t="shared" si="0"/>
        <v>16.2</v>
      </c>
      <c r="M111" s="284">
        <f t="shared" si="0"/>
        <v>15.9</v>
      </c>
      <c r="N111" s="284">
        <f t="shared" si="0"/>
        <v>15.9</v>
      </c>
      <c r="O111" s="284">
        <f t="shared" si="0"/>
        <v>16</v>
      </c>
      <c r="P111" s="292">
        <f t="shared" si="0"/>
        <v>16.2</v>
      </c>
      <c r="Q111" s="284">
        <f t="shared" si="0"/>
        <v>16.100000000000001</v>
      </c>
      <c r="R111" s="284">
        <f t="shared" si="0"/>
        <v>16.100000000000001</v>
      </c>
      <c r="S111" s="284">
        <f t="shared" si="0"/>
        <v>16</v>
      </c>
      <c r="T111" s="292">
        <f t="shared" si="0"/>
        <v>15.9</v>
      </c>
      <c r="U111" s="284">
        <f t="shared" si="0"/>
        <v>15.5</v>
      </c>
      <c r="V111" s="284">
        <f t="shared" si="0"/>
        <v>15.5</v>
      </c>
      <c r="W111" s="284">
        <f t="shared" si="0"/>
        <v>15.2</v>
      </c>
      <c r="X111" s="292">
        <f t="shared" si="0"/>
        <v>15.2</v>
      </c>
      <c r="Y111" s="288" t="s">
        <v>77</v>
      </c>
      <c r="Z111" s="285" t="s">
        <v>43</v>
      </c>
      <c r="AA111" s="293"/>
    </row>
    <row r="112" spans="1:30" s="107" customFormat="1" ht="3" customHeight="1" outlineLevel="1">
      <c r="A112" s="112"/>
      <c r="B112" s="112"/>
      <c r="C112" s="276"/>
      <c r="D112" s="277"/>
      <c r="E112" s="276"/>
      <c r="F112" s="276"/>
      <c r="G112" s="276"/>
      <c r="H112" s="276"/>
      <c r="I112" s="278"/>
      <c r="J112" s="276"/>
      <c r="K112" s="109"/>
      <c r="L112" s="228"/>
      <c r="M112" s="109"/>
      <c r="N112" s="109"/>
      <c r="O112" s="109"/>
      <c r="P112" s="109"/>
      <c r="Q112" s="227"/>
      <c r="R112" s="109"/>
      <c r="S112" s="109"/>
      <c r="T112" s="228"/>
      <c r="U112" s="109"/>
      <c r="V112" s="109"/>
      <c r="W112" s="109"/>
      <c r="X112" s="228"/>
      <c r="Y112" s="277"/>
      <c r="Z112" s="294"/>
      <c r="AA112" s="280"/>
    </row>
    <row r="113" spans="1:27" s="107" customFormat="1" ht="13.5" customHeight="1" outlineLevel="1">
      <c r="A113" s="112"/>
      <c r="B113" s="112"/>
      <c r="C113" s="276"/>
      <c r="D113" s="277"/>
      <c r="E113" s="276"/>
      <c r="F113" s="276"/>
      <c r="G113" s="276"/>
      <c r="H113" s="276"/>
      <c r="I113" s="278"/>
      <c r="J113" s="276"/>
      <c r="K113" s="109"/>
      <c r="L113" s="228"/>
      <c r="M113" s="109"/>
      <c r="N113" s="109"/>
      <c r="O113" s="109"/>
      <c r="P113" s="109"/>
      <c r="Q113" s="227"/>
      <c r="R113" s="109"/>
      <c r="S113" s="109"/>
      <c r="T113" s="228"/>
      <c r="U113" s="109"/>
      <c r="V113" s="109"/>
      <c r="W113" s="109"/>
      <c r="X113" s="228"/>
      <c r="Y113" s="277"/>
      <c r="Z113" s="294"/>
      <c r="AA113" s="280"/>
    </row>
    <row r="114" spans="1:27" s="178" customFormat="1" ht="13.5" customHeight="1" outlineLevel="1">
      <c r="A114" s="295" t="s">
        <v>376</v>
      </c>
      <c r="B114" s="295" t="s">
        <v>377</v>
      </c>
      <c r="C114" s="343"/>
      <c r="D114" s="345"/>
      <c r="E114" s="343"/>
      <c r="F114" s="343"/>
      <c r="G114" s="343"/>
      <c r="H114" s="343"/>
      <c r="I114" s="344"/>
      <c r="J114" s="343"/>
      <c r="K114" s="177"/>
      <c r="L114" s="214"/>
      <c r="M114" s="177"/>
      <c r="N114" s="177"/>
      <c r="O114" s="177"/>
      <c r="P114" s="177"/>
      <c r="Q114" s="213"/>
      <c r="R114" s="177"/>
      <c r="S114" s="177"/>
      <c r="T114" s="214"/>
      <c r="U114" s="177"/>
      <c r="V114" s="177"/>
      <c r="W114" s="177"/>
      <c r="X114" s="214"/>
      <c r="Y114" s="345"/>
      <c r="Z114" s="715"/>
      <c r="AA114" s="347"/>
    </row>
    <row r="115" spans="1:27" s="178" customFormat="1" ht="18" outlineLevel="1">
      <c r="A115" s="302"/>
      <c r="B115" s="301" t="s">
        <v>268</v>
      </c>
      <c r="C115" s="660">
        <v>496.69</v>
      </c>
      <c r="D115" s="661">
        <v>557.65</v>
      </c>
      <c r="E115" s="660">
        <v>502.62</v>
      </c>
      <c r="F115" s="662">
        <v>492.08</v>
      </c>
      <c r="G115" s="662">
        <v>397.2</v>
      </c>
      <c r="H115" s="662">
        <v>344.34</v>
      </c>
      <c r="I115" s="663">
        <v>374.96</v>
      </c>
      <c r="J115" s="662">
        <v>320.14999999999998</v>
      </c>
      <c r="K115" s="662">
        <v>226.69</v>
      </c>
      <c r="L115" s="664">
        <v>226.69</v>
      </c>
      <c r="M115" s="660">
        <v>698.38</v>
      </c>
      <c r="N115" s="662">
        <v>782.74</v>
      </c>
      <c r="O115" s="662">
        <v>829.27</v>
      </c>
      <c r="P115" s="662">
        <v>829.27</v>
      </c>
      <c r="Q115" s="663">
        <v>519.04999999999995</v>
      </c>
      <c r="R115" s="662">
        <v>622.5</v>
      </c>
      <c r="S115" s="662">
        <v>539.34</v>
      </c>
      <c r="T115" s="664">
        <v>663.59</v>
      </c>
      <c r="U115" s="177">
        <v>852.13</v>
      </c>
      <c r="V115" s="177">
        <v>887.46</v>
      </c>
      <c r="W115" s="177">
        <v>460.7</v>
      </c>
      <c r="X115" s="214">
        <v>382.7</v>
      </c>
      <c r="Y115" s="311" t="s">
        <v>256</v>
      </c>
      <c r="Z115" s="251" t="s">
        <v>43</v>
      </c>
      <c r="AA115" s="301"/>
    </row>
    <row r="116" spans="1:27" s="178" customFormat="1" ht="18" outlineLevel="1">
      <c r="A116" s="313"/>
      <c r="B116" s="301" t="s">
        <v>265</v>
      </c>
      <c r="C116" s="666">
        <v>-23.9</v>
      </c>
      <c r="D116" s="307">
        <v>12.3</v>
      </c>
      <c r="E116" s="306">
        <v>-9.9</v>
      </c>
      <c r="F116" s="306">
        <v>-2.1</v>
      </c>
      <c r="G116" s="306">
        <v>-19.3</v>
      </c>
      <c r="H116" s="307">
        <v>-13.3</v>
      </c>
      <c r="I116" s="306">
        <v>8.9</v>
      </c>
      <c r="J116" s="306">
        <v>-14.6</v>
      </c>
      <c r="K116" s="306">
        <v>-29.2</v>
      </c>
      <c r="L116" s="307">
        <v>0</v>
      </c>
      <c r="M116" s="662">
        <v>208.1</v>
      </c>
      <c r="N116" s="662">
        <v>12.1</v>
      </c>
      <c r="O116" s="662">
        <v>5.9</v>
      </c>
      <c r="P116" s="662">
        <v>0</v>
      </c>
      <c r="Q116" s="663">
        <v>-37.4</v>
      </c>
      <c r="R116" s="662">
        <v>19.899999999999999</v>
      </c>
      <c r="S116" s="306">
        <v>-13.4</v>
      </c>
      <c r="T116" s="307">
        <v>23</v>
      </c>
      <c r="U116" s="306">
        <f>+(U115/T115-1)*100</f>
        <v>28.41</v>
      </c>
      <c r="V116" s="306">
        <f>+(V115/U115-1)*100</f>
        <v>4.1500000000000004</v>
      </c>
      <c r="W116" s="306">
        <f>+(W115/V115-1)*100</f>
        <v>-48.09</v>
      </c>
      <c r="X116" s="307">
        <f>+(X115/W115-1)*100</f>
        <v>-16.93</v>
      </c>
      <c r="Y116" s="318" t="s">
        <v>77</v>
      </c>
      <c r="Z116" s="251" t="s">
        <v>43</v>
      </c>
      <c r="AA116" s="301"/>
    </row>
    <row r="117" spans="1:27" s="178" customFormat="1" ht="18" outlineLevel="1">
      <c r="A117" s="313"/>
      <c r="B117" s="301" t="s">
        <v>321</v>
      </c>
      <c r="C117" s="666">
        <v>467.1</v>
      </c>
      <c r="D117" s="307">
        <v>472.67</v>
      </c>
      <c r="E117" s="306">
        <v>494.07</v>
      </c>
      <c r="F117" s="306">
        <v>496.26</v>
      </c>
      <c r="G117" s="306">
        <v>505.84</v>
      </c>
      <c r="H117" s="307">
        <v>539.77</v>
      </c>
      <c r="I117" s="306">
        <v>530.91</v>
      </c>
      <c r="J117" s="306">
        <v>548.96</v>
      </c>
      <c r="K117" s="306">
        <v>548.96</v>
      </c>
      <c r="L117" s="307">
        <v>550.22</v>
      </c>
      <c r="M117" s="662">
        <v>463.49</v>
      </c>
      <c r="N117" s="662">
        <v>466.49</v>
      </c>
      <c r="O117" s="662">
        <v>455.6</v>
      </c>
      <c r="P117" s="662">
        <v>600.48</v>
      </c>
      <c r="Q117" s="663">
        <v>594.66</v>
      </c>
      <c r="R117" s="662">
        <v>594.32000000000005</v>
      </c>
      <c r="S117" s="306">
        <v>584.4</v>
      </c>
      <c r="T117" s="307">
        <v>598.53</v>
      </c>
      <c r="U117" s="177">
        <v>598.53</v>
      </c>
      <c r="V117" s="177">
        <v>600.69000000000005</v>
      </c>
      <c r="W117" s="177">
        <v>858.06</v>
      </c>
      <c r="X117" s="214">
        <v>929.2</v>
      </c>
      <c r="Y117" s="667" t="s">
        <v>256</v>
      </c>
      <c r="Z117" s="251" t="s">
        <v>43</v>
      </c>
      <c r="AA117" s="301"/>
    </row>
    <row r="118" spans="1:27" s="178" customFormat="1" ht="18" outlineLevel="1">
      <c r="A118" s="313"/>
      <c r="B118" s="301"/>
      <c r="C118" s="666"/>
      <c r="D118" s="307"/>
      <c r="E118" s="306"/>
      <c r="F118" s="306"/>
      <c r="G118" s="306"/>
      <c r="H118" s="306"/>
      <c r="I118" s="306"/>
      <c r="J118" s="306"/>
      <c r="K118" s="306"/>
      <c r="L118" s="307"/>
      <c r="M118" s="662"/>
      <c r="N118" s="662"/>
      <c r="O118" s="662"/>
      <c r="P118" s="662"/>
      <c r="Q118" s="663"/>
      <c r="R118" s="662"/>
      <c r="S118" s="306"/>
      <c r="T118" s="307"/>
      <c r="U118" s="177"/>
      <c r="V118" s="177"/>
      <c r="W118" s="177"/>
      <c r="X118" s="214"/>
      <c r="Y118" s="667"/>
      <c r="Z118" s="251"/>
      <c r="AA118" s="301"/>
    </row>
    <row r="119" spans="1:27" s="142" customFormat="1" ht="18" outlineLevel="1">
      <c r="A119" s="281" t="s">
        <v>159</v>
      </c>
      <c r="B119" s="281" t="s">
        <v>94</v>
      </c>
      <c r="C119" s="284"/>
      <c r="D119" s="292"/>
      <c r="E119" s="284"/>
      <c r="F119" s="284"/>
      <c r="G119" s="284"/>
      <c r="H119" s="284"/>
      <c r="I119" s="322"/>
      <c r="J119" s="284"/>
      <c r="K119" s="155"/>
      <c r="L119" s="232"/>
      <c r="M119" s="155"/>
      <c r="N119" s="155"/>
      <c r="O119" s="155"/>
      <c r="P119" s="155"/>
      <c r="Q119" s="231"/>
      <c r="R119" s="155"/>
      <c r="S119" s="155"/>
      <c r="T119" s="232"/>
      <c r="U119" s="155"/>
      <c r="V119" s="155"/>
      <c r="W119" s="155"/>
      <c r="X119" s="232"/>
      <c r="Y119" s="323"/>
      <c r="Z119" s="324"/>
      <c r="AA119" s="325"/>
    </row>
    <row r="120" spans="1:27" s="142" customFormat="1" ht="19.5" customHeight="1" outlineLevel="1">
      <c r="A120" s="326"/>
      <c r="B120" s="325" t="s">
        <v>158</v>
      </c>
      <c r="C120" s="327">
        <v>1547</v>
      </c>
      <c r="D120" s="328">
        <v>1484</v>
      </c>
      <c r="E120" s="327">
        <v>1503</v>
      </c>
      <c r="F120" s="327">
        <v>1361</v>
      </c>
      <c r="G120" s="327">
        <v>1528</v>
      </c>
      <c r="H120" s="327">
        <v>1496</v>
      </c>
      <c r="I120" s="329">
        <v>1343</v>
      </c>
      <c r="J120" s="327">
        <v>1411</v>
      </c>
      <c r="K120" s="330">
        <v>1370</v>
      </c>
      <c r="L120" s="331">
        <v>1385</v>
      </c>
      <c r="M120" s="330">
        <v>1606</v>
      </c>
      <c r="N120" s="330">
        <v>1675</v>
      </c>
      <c r="O120" s="330">
        <v>1755</v>
      </c>
      <c r="P120" s="330">
        <v>1913</v>
      </c>
      <c r="Q120" s="332">
        <v>1920</v>
      </c>
      <c r="R120" s="330">
        <v>1949</v>
      </c>
      <c r="S120" s="330">
        <v>1828</v>
      </c>
      <c r="T120" s="331">
        <v>2156</v>
      </c>
      <c r="U120" s="333">
        <v>2084</v>
      </c>
      <c r="V120" s="330">
        <v>2080</v>
      </c>
      <c r="W120" s="330">
        <v>2177</v>
      </c>
      <c r="X120" s="331">
        <v>2120</v>
      </c>
      <c r="Y120" s="288" t="s">
        <v>256</v>
      </c>
      <c r="Z120" s="144" t="s">
        <v>43</v>
      </c>
      <c r="AA120" s="325"/>
    </row>
    <row r="121" spans="1:27" s="142" customFormat="1" ht="19.5" customHeight="1" outlineLevel="1">
      <c r="A121" s="326"/>
      <c r="B121" s="325" t="s">
        <v>290</v>
      </c>
      <c r="C121" s="327"/>
      <c r="D121" s="290">
        <f>(D120/C120-1)*100</f>
        <v>-4.0999999999999996</v>
      </c>
      <c r="E121" s="334">
        <f>(E120/D120-1)*100</f>
        <v>1.3</v>
      </c>
      <c r="F121" s="289">
        <f>(F120/E120-1)*100</f>
        <v>-9.4</v>
      </c>
      <c r="G121" s="289">
        <f t="shared" ref="G121" si="1">(G120/F120-1)*100</f>
        <v>12.3</v>
      </c>
      <c r="H121" s="290">
        <f t="shared" ref="H121" si="2">(H120/G120-1)*100</f>
        <v>-2.1</v>
      </c>
      <c r="I121" s="334">
        <f t="shared" ref="I121" si="3">(I120/H120-1)*100</f>
        <v>-10.199999999999999</v>
      </c>
      <c r="J121" s="289">
        <f t="shared" ref="J121" si="4">(J120/I120-1)*100</f>
        <v>5.0999999999999996</v>
      </c>
      <c r="K121" s="289">
        <f t="shared" ref="K121" si="5">(K120/J120-1)*100</f>
        <v>-2.9</v>
      </c>
      <c r="L121" s="290">
        <f t="shared" ref="L121" si="6">(L120/K120-1)*100</f>
        <v>1.1000000000000001</v>
      </c>
      <c r="M121" s="334">
        <f t="shared" ref="M121" si="7">(M120/L120-1)*100</f>
        <v>16</v>
      </c>
      <c r="N121" s="289">
        <f t="shared" ref="N121" si="8">(N120/M120-1)*100</f>
        <v>4.3</v>
      </c>
      <c r="O121" s="289">
        <f t="shared" ref="O121" si="9">(O120/N120-1)*100</f>
        <v>4.8</v>
      </c>
      <c r="P121" s="290">
        <f t="shared" ref="P121" si="10">(P120/O120-1)*100</f>
        <v>9</v>
      </c>
      <c r="Q121" s="334">
        <f t="shared" ref="Q121" si="11">(Q120/P120-1)*100</f>
        <v>0.4</v>
      </c>
      <c r="R121" s="289">
        <f t="shared" ref="R121" si="12">(R120/Q120-1)*100</f>
        <v>1.5</v>
      </c>
      <c r="S121" s="289">
        <f t="shared" ref="S121" si="13">(S120/R120-1)*100</f>
        <v>-6.2</v>
      </c>
      <c r="T121" s="290">
        <f t="shared" ref="T121" si="14">(T120/S120-1)*100</f>
        <v>17.899999999999999</v>
      </c>
      <c r="U121" s="289">
        <f>(U120/T120-1)*100</f>
        <v>-3.3</v>
      </c>
      <c r="V121" s="289">
        <f>(V120/U120-1)*100</f>
        <v>-0.2</v>
      </c>
      <c r="W121" s="289">
        <f>(W120/V120-1)*100</f>
        <v>4.7</v>
      </c>
      <c r="X121" s="290">
        <f>(X120/W120-1)*100</f>
        <v>-2.6</v>
      </c>
      <c r="Y121" s="156" t="s">
        <v>77</v>
      </c>
      <c r="Z121" s="144" t="s">
        <v>43</v>
      </c>
      <c r="AA121" s="325"/>
    </row>
    <row r="122" spans="1:27" s="142" customFormat="1" ht="18" outlineLevel="1">
      <c r="A122" s="326"/>
      <c r="B122" s="335" t="s">
        <v>51</v>
      </c>
      <c r="C122" s="330">
        <v>283</v>
      </c>
      <c r="D122" s="331">
        <v>324</v>
      </c>
      <c r="E122" s="330">
        <v>303</v>
      </c>
      <c r="F122" s="330">
        <v>309</v>
      </c>
      <c r="G122" s="330">
        <v>350</v>
      </c>
      <c r="H122" s="327">
        <v>393</v>
      </c>
      <c r="I122" s="329">
        <v>307</v>
      </c>
      <c r="J122" s="327">
        <v>309</v>
      </c>
      <c r="K122" s="330">
        <v>323</v>
      </c>
      <c r="L122" s="331">
        <v>411</v>
      </c>
      <c r="M122" s="330">
        <v>360</v>
      </c>
      <c r="N122" s="330">
        <v>371</v>
      </c>
      <c r="O122" s="330">
        <v>355</v>
      </c>
      <c r="P122" s="330">
        <v>432</v>
      </c>
      <c r="Q122" s="332">
        <v>375</v>
      </c>
      <c r="R122" s="330">
        <v>409</v>
      </c>
      <c r="S122" s="330">
        <v>460</v>
      </c>
      <c r="T122" s="331">
        <v>524</v>
      </c>
      <c r="U122" s="336">
        <v>443</v>
      </c>
      <c r="V122" s="155">
        <v>446</v>
      </c>
      <c r="W122" s="602">
        <v>559</v>
      </c>
      <c r="X122" s="232">
        <v>541</v>
      </c>
      <c r="Y122" s="288" t="s">
        <v>256</v>
      </c>
      <c r="Z122" s="144" t="s">
        <v>43</v>
      </c>
      <c r="AA122" s="325"/>
    </row>
    <row r="123" spans="1:27" s="142" customFormat="1" ht="18" outlineLevel="1">
      <c r="A123" s="326"/>
      <c r="B123" s="335" t="s">
        <v>292</v>
      </c>
      <c r="C123" s="330">
        <v>1105</v>
      </c>
      <c r="D123" s="331">
        <v>1013</v>
      </c>
      <c r="E123" s="330">
        <v>1034</v>
      </c>
      <c r="F123" s="330">
        <v>915</v>
      </c>
      <c r="G123" s="330">
        <v>1006</v>
      </c>
      <c r="H123" s="327">
        <v>947</v>
      </c>
      <c r="I123" s="329">
        <v>885</v>
      </c>
      <c r="J123" s="327">
        <v>948</v>
      </c>
      <c r="K123" s="330">
        <v>880</v>
      </c>
      <c r="L123" s="331">
        <v>843</v>
      </c>
      <c r="M123" s="330">
        <v>1112</v>
      </c>
      <c r="N123" s="330">
        <v>1163</v>
      </c>
      <c r="O123" s="330">
        <v>1260</v>
      </c>
      <c r="P123" s="330">
        <v>1349</v>
      </c>
      <c r="Q123" s="332">
        <v>1334</v>
      </c>
      <c r="R123" s="330">
        <v>1378</v>
      </c>
      <c r="S123" s="330">
        <v>1168</v>
      </c>
      <c r="T123" s="331">
        <v>1361</v>
      </c>
      <c r="U123" s="332">
        <v>1490</v>
      </c>
      <c r="V123" s="330">
        <v>1474</v>
      </c>
      <c r="W123" s="330">
        <v>1497</v>
      </c>
      <c r="X123" s="331">
        <v>1457</v>
      </c>
      <c r="Y123" s="288" t="s">
        <v>256</v>
      </c>
      <c r="Z123" s="144" t="s">
        <v>43</v>
      </c>
      <c r="AA123" s="325"/>
    </row>
    <row r="124" spans="1:27" s="142" customFormat="1" ht="18" outlineLevel="1">
      <c r="A124" s="326"/>
      <c r="B124" s="335" t="s">
        <v>293</v>
      </c>
      <c r="C124" s="330">
        <v>159</v>
      </c>
      <c r="D124" s="331">
        <v>147</v>
      </c>
      <c r="E124" s="330">
        <v>167</v>
      </c>
      <c r="F124" s="330">
        <v>137</v>
      </c>
      <c r="G124" s="330">
        <v>172</v>
      </c>
      <c r="H124" s="327">
        <v>157</v>
      </c>
      <c r="I124" s="329">
        <v>152</v>
      </c>
      <c r="J124" s="327">
        <v>153</v>
      </c>
      <c r="K124" s="330">
        <v>168</v>
      </c>
      <c r="L124" s="331">
        <v>131</v>
      </c>
      <c r="M124" s="330">
        <v>134</v>
      </c>
      <c r="N124" s="330">
        <v>140</v>
      </c>
      <c r="O124" s="330">
        <v>140</v>
      </c>
      <c r="P124" s="330">
        <v>133</v>
      </c>
      <c r="Q124" s="332">
        <v>211</v>
      </c>
      <c r="R124" s="330">
        <v>162</v>
      </c>
      <c r="S124" s="330">
        <v>199</v>
      </c>
      <c r="T124" s="331">
        <v>271</v>
      </c>
      <c r="U124" s="336">
        <v>151</v>
      </c>
      <c r="V124" s="155">
        <v>160</v>
      </c>
      <c r="W124" s="155">
        <v>121</v>
      </c>
      <c r="X124" s="232">
        <v>122</v>
      </c>
      <c r="Y124" s="288" t="s">
        <v>256</v>
      </c>
      <c r="Z124" s="144" t="s">
        <v>43</v>
      </c>
      <c r="AA124" s="325"/>
    </row>
    <row r="125" spans="1:27" s="142" customFormat="1" ht="18" outlineLevel="1">
      <c r="A125" s="326"/>
      <c r="B125" s="335" t="s">
        <v>98</v>
      </c>
      <c r="C125" s="330">
        <v>1264</v>
      </c>
      <c r="D125" s="331">
        <v>1160</v>
      </c>
      <c r="E125" s="330">
        <v>1200</v>
      </c>
      <c r="F125" s="330">
        <v>1052</v>
      </c>
      <c r="G125" s="330">
        <v>1178</v>
      </c>
      <c r="H125" s="327">
        <v>1103</v>
      </c>
      <c r="I125" s="329">
        <v>1037</v>
      </c>
      <c r="J125" s="327">
        <v>1101</v>
      </c>
      <c r="K125" s="330">
        <v>1048</v>
      </c>
      <c r="L125" s="331">
        <v>974</v>
      </c>
      <c r="M125" s="330">
        <v>1246</v>
      </c>
      <c r="N125" s="330">
        <v>1304</v>
      </c>
      <c r="O125" s="330">
        <v>1400</v>
      </c>
      <c r="P125" s="330">
        <v>1482</v>
      </c>
      <c r="Q125" s="332">
        <v>1545</v>
      </c>
      <c r="R125" s="330">
        <v>1540</v>
      </c>
      <c r="S125" s="330">
        <v>1367</v>
      </c>
      <c r="T125" s="331">
        <v>1632</v>
      </c>
      <c r="U125" s="333">
        <v>1641</v>
      </c>
      <c r="V125" s="330">
        <v>1634</v>
      </c>
      <c r="W125" s="330">
        <v>1618</v>
      </c>
      <c r="X125" s="331">
        <v>1579</v>
      </c>
      <c r="Y125" s="288" t="s">
        <v>256</v>
      </c>
      <c r="Z125" s="144" t="s">
        <v>43</v>
      </c>
      <c r="AA125" s="325"/>
    </row>
    <row r="126" spans="1:27" s="107" customFormat="1" ht="13.5" customHeight="1" outlineLevel="1">
      <c r="A126" s="112"/>
      <c r="B126" s="112"/>
      <c r="C126" s="276"/>
      <c r="D126" s="277"/>
      <c r="E126" s="276"/>
      <c r="F126" s="276"/>
      <c r="G126" s="276"/>
      <c r="H126" s="276"/>
      <c r="I126" s="278"/>
      <c r="J126" s="276"/>
      <c r="K126" s="109"/>
      <c r="L126" s="228"/>
      <c r="M126" s="109"/>
      <c r="N126" s="109"/>
      <c r="O126" s="109"/>
      <c r="P126" s="109"/>
      <c r="Q126" s="227"/>
      <c r="R126" s="109"/>
      <c r="S126" s="109"/>
      <c r="T126" s="228"/>
      <c r="U126" s="109"/>
      <c r="V126" s="109"/>
      <c r="W126" s="109"/>
      <c r="X126" s="228"/>
      <c r="Y126" s="277"/>
      <c r="Z126" s="294"/>
      <c r="AA126" s="280"/>
    </row>
    <row r="127" spans="1:27" s="178" customFormat="1" ht="19.5" outlineLevel="1">
      <c r="A127" s="295" t="s">
        <v>378</v>
      </c>
      <c r="B127" s="295" t="s">
        <v>288</v>
      </c>
      <c r="C127" s="296"/>
      <c r="D127" s="297"/>
      <c r="E127" s="296"/>
      <c r="F127" s="296"/>
      <c r="G127" s="296"/>
      <c r="H127" s="296"/>
      <c r="I127" s="298"/>
      <c r="J127" s="296"/>
      <c r="K127" s="177"/>
      <c r="L127" s="214"/>
      <c r="M127" s="177"/>
      <c r="N127" s="177"/>
      <c r="O127" s="177"/>
      <c r="P127" s="177"/>
      <c r="Q127" s="213"/>
      <c r="R127" s="177"/>
      <c r="S127" s="177"/>
      <c r="T127" s="214"/>
      <c r="U127" s="177"/>
      <c r="V127" s="177"/>
      <c r="W127" s="177"/>
      <c r="X127" s="214"/>
      <c r="Y127" s="299"/>
      <c r="Z127" s="300"/>
      <c r="AA127" s="301"/>
    </row>
    <row r="128" spans="1:27" s="178" customFormat="1" ht="26.25" customHeight="1" outlineLevel="1">
      <c r="A128" s="302"/>
      <c r="B128" s="301" t="s">
        <v>47</v>
      </c>
      <c r="C128" s="303">
        <v>-15.76</v>
      </c>
      <c r="D128" s="304">
        <v>-19.36</v>
      </c>
      <c r="E128" s="303">
        <v>-4.0199999999999996</v>
      </c>
      <c r="F128" s="303">
        <v>1.88</v>
      </c>
      <c r="G128" s="303">
        <v>2.92</v>
      </c>
      <c r="H128" s="303">
        <v>2.13</v>
      </c>
      <c r="I128" s="305">
        <v>0.2</v>
      </c>
      <c r="J128" s="303">
        <v>4.71</v>
      </c>
      <c r="K128" s="306">
        <v>6.46</v>
      </c>
      <c r="L128" s="307">
        <v>3.88</v>
      </c>
      <c r="M128" s="306">
        <v>0.5</v>
      </c>
      <c r="N128" s="306">
        <v>-9.27</v>
      </c>
      <c r="O128" s="306">
        <v>-7.87</v>
      </c>
      <c r="P128" s="306">
        <v>-5.7</v>
      </c>
      <c r="Q128" s="308">
        <v>-3.91</v>
      </c>
      <c r="R128" s="306">
        <v>-11.4</v>
      </c>
      <c r="S128" s="309">
        <v>-14.3</v>
      </c>
      <c r="T128" s="307">
        <v>-8.9499999999999993</v>
      </c>
      <c r="U128" s="310">
        <v>-2.98</v>
      </c>
      <c r="V128" s="184">
        <v>-7</v>
      </c>
      <c r="W128" s="184">
        <v>-2.2000000000000002</v>
      </c>
      <c r="X128" s="214">
        <v>-4.5</v>
      </c>
      <c r="Y128" s="311" t="s">
        <v>77</v>
      </c>
      <c r="Z128" s="251" t="s">
        <v>43</v>
      </c>
      <c r="AA128" s="312" t="s">
        <v>239</v>
      </c>
    </row>
    <row r="129" spans="1:27" s="178" customFormat="1" ht="15" customHeight="1" outlineLevel="1">
      <c r="A129" s="302"/>
      <c r="B129" s="301" t="s">
        <v>48</v>
      </c>
      <c r="C129" s="303">
        <v>0.91</v>
      </c>
      <c r="D129" s="304">
        <v>1.97</v>
      </c>
      <c r="E129" s="303">
        <v>-4.26</v>
      </c>
      <c r="F129" s="303">
        <v>-2</v>
      </c>
      <c r="G129" s="303">
        <v>-0.45</v>
      </c>
      <c r="H129" s="303">
        <v>-1.26</v>
      </c>
      <c r="I129" s="305">
        <v>0.35</v>
      </c>
      <c r="J129" s="303">
        <v>4.05</v>
      </c>
      <c r="K129" s="306">
        <v>5.13</v>
      </c>
      <c r="L129" s="307">
        <v>2.1800000000000002</v>
      </c>
      <c r="M129" s="306">
        <v>-1.39</v>
      </c>
      <c r="N129" s="306">
        <v>-1.85</v>
      </c>
      <c r="O129" s="306">
        <v>-0.75</v>
      </c>
      <c r="P129" s="306">
        <v>-1.1299999999999999</v>
      </c>
      <c r="Q129" s="308">
        <v>-1.82</v>
      </c>
      <c r="R129" s="306">
        <v>-2.1</v>
      </c>
      <c r="S129" s="306">
        <v>-3.1</v>
      </c>
      <c r="T129" s="307">
        <v>-3.21</v>
      </c>
      <c r="U129" s="177">
        <v>-1.18</v>
      </c>
      <c r="V129" s="177">
        <v>-8.1</v>
      </c>
      <c r="W129" s="177">
        <v>-9.4</v>
      </c>
      <c r="X129" s="214">
        <v>-10.1</v>
      </c>
      <c r="Y129" s="311" t="s">
        <v>77</v>
      </c>
      <c r="Z129" s="251" t="s">
        <v>43</v>
      </c>
      <c r="AA129" s="312" t="s">
        <v>239</v>
      </c>
    </row>
    <row r="130" spans="1:27" s="178" customFormat="1" ht="18" outlineLevel="1">
      <c r="A130" s="302"/>
      <c r="B130" s="301" t="s">
        <v>49</v>
      </c>
      <c r="C130" s="303">
        <v>1.35</v>
      </c>
      <c r="D130" s="304">
        <v>5.16</v>
      </c>
      <c r="E130" s="303">
        <v>1.28</v>
      </c>
      <c r="F130" s="303">
        <v>-2.4500000000000002</v>
      </c>
      <c r="G130" s="303">
        <v>4.72</v>
      </c>
      <c r="H130" s="303">
        <v>10.77</v>
      </c>
      <c r="I130" s="305">
        <v>-1.33</v>
      </c>
      <c r="J130" s="303">
        <v>-10.44</v>
      </c>
      <c r="K130" s="306">
        <v>-9.98</v>
      </c>
      <c r="L130" s="307">
        <v>-4.42</v>
      </c>
      <c r="M130" s="306">
        <v>2.62</v>
      </c>
      <c r="N130" s="306">
        <v>0.84</v>
      </c>
      <c r="O130" s="306">
        <v>-8.6300000000000008</v>
      </c>
      <c r="P130" s="306">
        <v>-2.78</v>
      </c>
      <c r="Q130" s="308">
        <v>2.0099999999999998</v>
      </c>
      <c r="R130" s="306">
        <v>6.3</v>
      </c>
      <c r="S130" s="306">
        <v>10.1</v>
      </c>
      <c r="T130" s="307">
        <v>8.7100000000000009</v>
      </c>
      <c r="U130" s="310">
        <v>7.03</v>
      </c>
      <c r="V130" s="177">
        <v>8.1999999999999993</v>
      </c>
      <c r="W130" s="177">
        <v>21.2</v>
      </c>
      <c r="X130" s="214">
        <v>11.4</v>
      </c>
      <c r="Y130" s="311" t="s">
        <v>77</v>
      </c>
      <c r="Z130" s="251" t="s">
        <v>43</v>
      </c>
      <c r="AA130" s="312" t="s">
        <v>239</v>
      </c>
    </row>
    <row r="131" spans="1:27" s="178" customFormat="1" ht="18" outlineLevel="1">
      <c r="A131" s="302"/>
      <c r="B131" s="301" t="s">
        <v>50</v>
      </c>
      <c r="C131" s="303">
        <v>8.41</v>
      </c>
      <c r="D131" s="304">
        <v>12.01</v>
      </c>
      <c r="E131" s="303">
        <v>6.6</v>
      </c>
      <c r="F131" s="303">
        <v>4.95</v>
      </c>
      <c r="G131" s="303">
        <v>4.6100000000000003</v>
      </c>
      <c r="H131" s="303">
        <v>3.53</v>
      </c>
      <c r="I131" s="305">
        <v>-0.83</v>
      </c>
      <c r="J131" s="303">
        <v>0.93</v>
      </c>
      <c r="K131" s="306">
        <v>-3.4</v>
      </c>
      <c r="L131" s="307">
        <v>-3.72</v>
      </c>
      <c r="M131" s="306">
        <v>3.4</v>
      </c>
      <c r="N131" s="306">
        <v>15.11</v>
      </c>
      <c r="O131" s="306">
        <v>20.09</v>
      </c>
      <c r="P131" s="306">
        <v>20.52</v>
      </c>
      <c r="Q131" s="308">
        <v>0.75</v>
      </c>
      <c r="R131" s="306">
        <v>2.6</v>
      </c>
      <c r="S131" s="306">
        <v>3.8</v>
      </c>
      <c r="T131" s="307">
        <v>0.77</v>
      </c>
      <c r="U131" s="177">
        <v>1.17</v>
      </c>
      <c r="V131" s="177">
        <v>13.8</v>
      </c>
      <c r="W131" s="177">
        <v>11.8</v>
      </c>
      <c r="X131" s="214">
        <v>13.1</v>
      </c>
      <c r="Y131" s="311" t="s">
        <v>77</v>
      </c>
      <c r="Z131" s="251" t="s">
        <v>43</v>
      </c>
      <c r="AA131" s="312" t="s">
        <v>239</v>
      </c>
    </row>
    <row r="132" spans="1:27" s="178" customFormat="1" ht="18" outlineLevel="1">
      <c r="A132" s="313"/>
      <c r="B132" s="314" t="s">
        <v>60</v>
      </c>
      <c r="C132" s="303">
        <v>-5.0999999999999996</v>
      </c>
      <c r="D132" s="304">
        <v>-0.22</v>
      </c>
      <c r="E132" s="303">
        <v>-0.41</v>
      </c>
      <c r="F132" s="303">
        <v>2.38</v>
      </c>
      <c r="G132" s="303">
        <v>11.79</v>
      </c>
      <c r="H132" s="303">
        <v>15.17</v>
      </c>
      <c r="I132" s="305">
        <v>-1.61</v>
      </c>
      <c r="J132" s="303">
        <v>-0.75</v>
      </c>
      <c r="K132" s="306">
        <v>-1.79</v>
      </c>
      <c r="L132" s="307">
        <v>-2.08</v>
      </c>
      <c r="M132" s="306">
        <v>5.13</v>
      </c>
      <c r="N132" s="306">
        <v>4.83</v>
      </c>
      <c r="O132" s="306">
        <v>2.83</v>
      </c>
      <c r="P132" s="306">
        <v>10.6</v>
      </c>
      <c r="Q132" s="308">
        <v>-2.97</v>
      </c>
      <c r="R132" s="306">
        <v>-4.7</v>
      </c>
      <c r="S132" s="306">
        <v>-3.5</v>
      </c>
      <c r="T132" s="307">
        <v>-2.69</v>
      </c>
      <c r="U132" s="177">
        <v>4.04</v>
      </c>
      <c r="V132" s="177">
        <v>6.8</v>
      </c>
      <c r="W132" s="177">
        <v>21.3</v>
      </c>
      <c r="X132" s="214">
        <v>9.9</v>
      </c>
      <c r="Y132" s="311" t="s">
        <v>77</v>
      </c>
      <c r="Z132" s="251" t="s">
        <v>43</v>
      </c>
      <c r="AA132" s="312" t="s">
        <v>239</v>
      </c>
    </row>
    <row r="133" spans="1:27" s="178" customFormat="1" ht="18" outlineLevel="1">
      <c r="A133" s="313"/>
      <c r="B133" s="314"/>
      <c r="C133" s="303"/>
      <c r="D133" s="304"/>
      <c r="E133" s="303"/>
      <c r="F133" s="303"/>
      <c r="G133" s="303"/>
      <c r="H133" s="303"/>
      <c r="I133" s="305"/>
      <c r="J133" s="303"/>
      <c r="K133" s="306"/>
      <c r="L133" s="307"/>
      <c r="M133" s="306"/>
      <c r="N133" s="306"/>
      <c r="O133" s="306"/>
      <c r="P133" s="306"/>
      <c r="Q133" s="315"/>
      <c r="R133" s="316"/>
      <c r="S133" s="316"/>
      <c r="T133" s="317"/>
      <c r="U133" s="177"/>
      <c r="V133" s="177"/>
      <c r="W133" s="177"/>
      <c r="X133" s="214"/>
      <c r="Y133" s="318"/>
      <c r="Z133" s="319"/>
      <c r="AA133" s="312"/>
    </row>
    <row r="134" spans="1:27" s="142" customFormat="1" ht="22.5" customHeight="1" outlineLevel="1">
      <c r="A134" s="281" t="s">
        <v>198</v>
      </c>
      <c r="B134" s="286" t="s">
        <v>343</v>
      </c>
      <c r="C134" s="284"/>
      <c r="D134" s="292"/>
      <c r="E134" s="284"/>
      <c r="F134" s="608"/>
      <c r="G134" s="608"/>
      <c r="H134" s="608"/>
      <c r="I134" s="659">
        <v>0.249</v>
      </c>
      <c r="J134" s="608">
        <v>0.245</v>
      </c>
      <c r="K134" s="668">
        <v>0.24</v>
      </c>
      <c r="L134" s="669">
        <v>0.27</v>
      </c>
      <c r="M134" s="668">
        <v>0.26</v>
      </c>
      <c r="N134" s="668">
        <v>0.28000000000000003</v>
      </c>
      <c r="O134" s="668">
        <v>0.34</v>
      </c>
      <c r="P134" s="668">
        <v>0.3</v>
      </c>
      <c r="Q134" s="670">
        <v>0.3</v>
      </c>
      <c r="R134" s="668">
        <v>0.34</v>
      </c>
      <c r="S134" s="668">
        <v>0.3</v>
      </c>
      <c r="T134" s="669">
        <v>0.28999999999999998</v>
      </c>
      <c r="U134" s="671">
        <v>0.31</v>
      </c>
      <c r="V134" s="671">
        <v>0.15</v>
      </c>
      <c r="W134" s="671">
        <v>0.11</v>
      </c>
      <c r="X134" s="669">
        <v>0.08</v>
      </c>
      <c r="Y134" s="288" t="s">
        <v>77</v>
      </c>
      <c r="Z134" s="144" t="s">
        <v>43</v>
      </c>
      <c r="AA134" s="325"/>
    </row>
    <row r="135" spans="1:27" s="178" customFormat="1" ht="22.5" customHeight="1" outlineLevel="1">
      <c r="A135" s="295"/>
      <c r="B135" s="313"/>
      <c r="C135" s="296"/>
      <c r="D135" s="297"/>
      <c r="E135" s="296"/>
      <c r="F135" s="407"/>
      <c r="G135" s="407"/>
      <c r="H135" s="407"/>
      <c r="I135" s="408"/>
      <c r="J135" s="407"/>
      <c r="K135" s="716"/>
      <c r="L135" s="717"/>
      <c r="M135" s="716"/>
      <c r="N135" s="716"/>
      <c r="O135" s="716"/>
      <c r="P135" s="716"/>
      <c r="Q135" s="718"/>
      <c r="R135" s="716"/>
      <c r="S135" s="716"/>
      <c r="T135" s="717"/>
      <c r="U135" s="719"/>
      <c r="V135" s="719"/>
      <c r="W135" s="719"/>
      <c r="X135" s="717"/>
      <c r="Y135" s="311"/>
      <c r="Z135" s="251"/>
      <c r="AA135" s="301"/>
    </row>
    <row r="136" spans="1:27" s="107" customFormat="1" ht="10.5" customHeight="1" outlineLevel="1">
      <c r="A136" s="112"/>
      <c r="B136" s="112"/>
      <c r="C136" s="338"/>
      <c r="D136" s="338"/>
      <c r="E136" s="338"/>
      <c r="F136" s="338"/>
      <c r="G136" s="338"/>
      <c r="H136" s="109"/>
      <c r="I136" s="276"/>
      <c r="J136" s="276"/>
      <c r="K136" s="109"/>
      <c r="L136" s="109"/>
      <c r="M136" s="109"/>
      <c r="N136" s="109"/>
      <c r="O136" s="109"/>
      <c r="P136" s="109"/>
      <c r="Q136" s="109"/>
      <c r="R136" s="109"/>
      <c r="S136" s="109"/>
      <c r="T136" s="228"/>
      <c r="U136" s="109"/>
      <c r="V136" s="109"/>
      <c r="W136" s="109"/>
      <c r="X136" s="277"/>
      <c r="Y136" s="275"/>
      <c r="Z136" s="276"/>
      <c r="AA136" s="110"/>
    </row>
    <row r="137" spans="1:27" s="107" customFormat="1" ht="16.5" customHeight="1">
      <c r="A137" s="750" t="s">
        <v>229</v>
      </c>
      <c r="B137" s="750"/>
      <c r="C137" s="753">
        <v>2017</v>
      </c>
      <c r="D137" s="753"/>
      <c r="E137" s="753">
        <v>2018</v>
      </c>
      <c r="F137" s="753"/>
      <c r="G137" s="753"/>
      <c r="H137" s="753"/>
      <c r="I137" s="753">
        <v>2019</v>
      </c>
      <c r="J137" s="753"/>
      <c r="K137" s="753"/>
      <c r="L137" s="753"/>
      <c r="M137" s="753">
        <v>2020</v>
      </c>
      <c r="N137" s="753"/>
      <c r="O137" s="753"/>
      <c r="P137" s="753"/>
      <c r="Q137" s="754">
        <v>2021</v>
      </c>
      <c r="R137" s="754"/>
      <c r="S137" s="754"/>
      <c r="T137" s="754"/>
      <c r="U137" s="753">
        <v>2022</v>
      </c>
      <c r="V137" s="753"/>
      <c r="W137" s="753"/>
      <c r="X137" s="753"/>
      <c r="Z137" s="109"/>
      <c r="AA137" s="110"/>
    </row>
    <row r="138" spans="1:27" s="107" customFormat="1" ht="27.75" customHeight="1" thickBot="1">
      <c r="A138" s="759"/>
      <c r="B138" s="759"/>
      <c r="C138" s="116" t="s">
        <v>181</v>
      </c>
      <c r="D138" s="117" t="s">
        <v>182</v>
      </c>
      <c r="E138" s="118" t="s">
        <v>179</v>
      </c>
      <c r="F138" s="118" t="s">
        <v>180</v>
      </c>
      <c r="G138" s="118" t="s">
        <v>181</v>
      </c>
      <c r="H138" s="117" t="s">
        <v>182</v>
      </c>
      <c r="I138" s="116" t="s">
        <v>179</v>
      </c>
      <c r="J138" s="116" t="s">
        <v>180</v>
      </c>
      <c r="K138" s="116" t="s">
        <v>181</v>
      </c>
      <c r="L138" s="117" t="s">
        <v>182</v>
      </c>
      <c r="M138" s="116" t="s">
        <v>179</v>
      </c>
      <c r="N138" s="116" t="s">
        <v>180</v>
      </c>
      <c r="O138" s="116" t="s">
        <v>181</v>
      </c>
      <c r="P138" s="117" t="s">
        <v>182</v>
      </c>
      <c r="Q138" s="116" t="s">
        <v>179</v>
      </c>
      <c r="R138" s="116" t="s">
        <v>180</v>
      </c>
      <c r="S138" s="116" t="s">
        <v>181</v>
      </c>
      <c r="T138" s="116" t="s">
        <v>182</v>
      </c>
      <c r="U138" s="339" t="s">
        <v>179</v>
      </c>
      <c r="V138" s="118" t="s">
        <v>180</v>
      </c>
      <c r="W138" s="118" t="s">
        <v>181</v>
      </c>
      <c r="X138" s="116" t="s">
        <v>182</v>
      </c>
      <c r="Y138" s="117" t="s">
        <v>0</v>
      </c>
      <c r="Z138" s="340" t="s">
        <v>2</v>
      </c>
      <c r="AA138" s="120" t="s">
        <v>1</v>
      </c>
    </row>
    <row r="139" spans="1:27" s="107" customFormat="1" ht="10.5" customHeight="1" outlineLevel="1">
      <c r="A139" s="275"/>
      <c r="B139" s="275"/>
      <c r="E139" s="341"/>
      <c r="H139" s="342"/>
      <c r="L139" s="342"/>
      <c r="P139" s="342"/>
      <c r="T139" s="342"/>
      <c r="U139" s="109"/>
      <c r="V139" s="109"/>
      <c r="W139" s="109"/>
      <c r="X139" s="593"/>
      <c r="Y139" s="277"/>
      <c r="Z139" s="321"/>
      <c r="AA139" s="280"/>
    </row>
    <row r="140" spans="1:27" s="178" customFormat="1" ht="18" outlineLevel="1">
      <c r="A140" s="295" t="s">
        <v>383</v>
      </c>
      <c r="B140" s="295" t="s">
        <v>160</v>
      </c>
      <c r="C140" s="343"/>
      <c r="D140" s="343"/>
      <c r="E140" s="344"/>
      <c r="F140" s="343"/>
      <c r="G140" s="343"/>
      <c r="H140" s="345"/>
      <c r="I140" s="343"/>
      <c r="J140" s="343"/>
      <c r="K140" s="177"/>
      <c r="L140" s="214"/>
      <c r="M140" s="177"/>
      <c r="N140" s="177"/>
      <c r="O140" s="177"/>
      <c r="P140" s="214"/>
      <c r="Q140" s="177"/>
      <c r="R140" s="177"/>
      <c r="S140" s="177"/>
      <c r="T140" s="214"/>
      <c r="U140" s="346"/>
      <c r="V140" s="177"/>
      <c r="W140" s="177"/>
      <c r="X140" s="598"/>
      <c r="Y140" s="345"/>
      <c r="Z140" s="300"/>
      <c r="AA140" s="347"/>
    </row>
    <row r="141" spans="1:27" s="178" customFormat="1" ht="21" customHeight="1" outlineLevel="1">
      <c r="A141" s="313"/>
      <c r="B141" s="348" t="s">
        <v>67</v>
      </c>
      <c r="C141" s="349">
        <v>-1.7999999999999999E-2</v>
      </c>
      <c r="D141" s="349">
        <v>-1.9E-2</v>
      </c>
      <c r="E141" s="350">
        <v>-1.4999999999999999E-2</v>
      </c>
      <c r="F141" s="351">
        <v>-1E-3</v>
      </c>
      <c r="G141" s="351">
        <v>-1.9E-2</v>
      </c>
      <c r="H141" s="352">
        <v>-3.1E-2</v>
      </c>
      <c r="I141" s="353">
        <v>-1E-3</v>
      </c>
      <c r="J141" s="353">
        <v>-1.6E-2</v>
      </c>
      <c r="K141" s="316">
        <v>-1.7000000000000001E-2</v>
      </c>
      <c r="L141" s="317">
        <v>-1.7999999999999999E-2</v>
      </c>
      <c r="M141" s="316">
        <f>+[7]TOFE_2020!$U$164/[7]TOFE_2020!$DD$4</f>
        <v>-0.01</v>
      </c>
      <c r="N141" s="316">
        <f>+[7]TOFE_2020!$AV$164/[7]TOFE_2020!$DD$4</f>
        <v>-2.3E-2</v>
      </c>
      <c r="O141" s="316">
        <f>+[7]TOFE_2020!$BX$164/[7]TOFE_2020!$DD$4</f>
        <v>-3.4000000000000002E-2</v>
      </c>
      <c r="P141" s="317">
        <f>+[7]TOFE_2020!$CY$164/[7]TOFE_2020!$DD$4</f>
        <v>-4.2000000000000003E-2</v>
      </c>
      <c r="Q141" s="316">
        <v>-1.0999999999999999E-2</v>
      </c>
      <c r="R141" s="316">
        <v>-1.9E-2</v>
      </c>
      <c r="S141" s="316">
        <v>-2.3E-2</v>
      </c>
      <c r="T141" s="317">
        <v>-0.03</v>
      </c>
      <c r="U141" s="354">
        <f>+U142/12881936.74</f>
        <v>1E-3</v>
      </c>
      <c r="V141" s="354">
        <f>+V142/12881937</f>
        <v>-8.9999999999999993E-3</v>
      </c>
      <c r="W141" s="354">
        <f>+W142/12829955</f>
        <v>-2.1999999999999999E-2</v>
      </c>
      <c r="X141" s="409">
        <f>+X142/12729389</f>
        <v>-5.7000000000000002E-2</v>
      </c>
      <c r="Y141" s="311" t="s">
        <v>99</v>
      </c>
      <c r="Z141" s="251" t="s">
        <v>42</v>
      </c>
      <c r="AA141" s="301" t="s">
        <v>235</v>
      </c>
    </row>
    <row r="142" spans="1:27" s="178" customFormat="1" ht="24" customHeight="1" outlineLevel="1">
      <c r="A142" s="313"/>
      <c r="B142" s="348" t="s">
        <v>67</v>
      </c>
      <c r="C142" s="349"/>
      <c r="D142" s="355"/>
      <c r="E142" s="189">
        <v>-128248</v>
      </c>
      <c r="F142" s="189">
        <v>-9561</v>
      </c>
      <c r="G142" s="189">
        <v>-166424</v>
      </c>
      <c r="H142" s="579">
        <v>-270880</v>
      </c>
      <c r="I142" s="580">
        <v>29608.1</v>
      </c>
      <c r="J142" s="445">
        <v>-73468</v>
      </c>
      <c r="K142" s="445">
        <v>-159964</v>
      </c>
      <c r="L142" s="579">
        <v>-35244</v>
      </c>
      <c r="M142" s="445">
        <v>-104332</v>
      </c>
      <c r="N142" s="445">
        <v>-231688</v>
      </c>
      <c r="O142" s="445">
        <v>-348695</v>
      </c>
      <c r="P142" s="579">
        <v>-432734</v>
      </c>
      <c r="Q142" s="445">
        <v>-127850</v>
      </c>
      <c r="R142" s="445">
        <v>-209935</v>
      </c>
      <c r="S142" s="356">
        <v>-265462</v>
      </c>
      <c r="T142" s="191">
        <v>-376874</v>
      </c>
      <c r="U142" s="357">
        <v>7558</v>
      </c>
      <c r="V142" s="357">
        <v>-114061</v>
      </c>
      <c r="W142" s="357">
        <v>-283074</v>
      </c>
      <c r="X142" s="603">
        <v>-730568</v>
      </c>
      <c r="Y142" s="311" t="s">
        <v>266</v>
      </c>
      <c r="Z142" s="251" t="s">
        <v>42</v>
      </c>
      <c r="AA142" s="301"/>
    </row>
    <row r="143" spans="1:27" s="178" customFormat="1" ht="24" customHeight="1" outlineLevel="1">
      <c r="A143" s="313"/>
      <c r="B143" s="348" t="s">
        <v>281</v>
      </c>
      <c r="C143" s="349"/>
      <c r="D143" s="355"/>
      <c r="E143" s="189"/>
      <c r="F143" s="189"/>
      <c r="G143" s="189"/>
      <c r="H143" s="579"/>
      <c r="I143" s="580"/>
      <c r="J143" s="445"/>
      <c r="K143" s="445"/>
      <c r="L143" s="579"/>
      <c r="M143" s="445"/>
      <c r="N143" s="445"/>
      <c r="O143" s="445"/>
      <c r="P143" s="579"/>
      <c r="Q143" s="445"/>
      <c r="R143" s="445"/>
      <c r="S143" s="356"/>
      <c r="T143" s="191"/>
      <c r="U143" s="357">
        <v>-155000</v>
      </c>
      <c r="V143" s="357"/>
      <c r="W143" s="177"/>
      <c r="X143" s="214"/>
      <c r="Y143" s="311"/>
      <c r="Z143" s="251"/>
      <c r="AA143" s="301"/>
    </row>
    <row r="144" spans="1:27" s="178" customFormat="1" ht="18" outlineLevel="1">
      <c r="A144" s="313"/>
      <c r="B144" s="348" t="s">
        <v>56</v>
      </c>
      <c r="C144" s="349">
        <v>-1.4E-2</v>
      </c>
      <c r="D144" s="355">
        <v>-4.2999999999999997E-2</v>
      </c>
      <c r="E144" s="351">
        <v>-2E-3</v>
      </c>
      <c r="F144" s="351">
        <v>2.4E-2</v>
      </c>
      <c r="G144" s="351">
        <v>6.0000000000000001E-3</v>
      </c>
      <c r="H144" s="317">
        <v>-7.0000000000000001E-3</v>
      </c>
      <c r="I144" s="316">
        <v>-7.0000000000000001E-3</v>
      </c>
      <c r="J144" s="316">
        <v>4.0000000000000001E-3</v>
      </c>
      <c r="K144" s="316">
        <v>-6.0000000000000001E-3</v>
      </c>
      <c r="L144" s="317">
        <v>-2.4E-2</v>
      </c>
      <c r="M144" s="316">
        <f>+[7]TOFE_2020!$U$181/[7]TOFE_2020!$DD$4</f>
        <v>4.0000000000000001E-3</v>
      </c>
      <c r="N144" s="316">
        <f>+[7]TOFE_2020!$AV$181/[7]TOFE_2020!$DD$4</f>
        <v>-3.3000000000000002E-2</v>
      </c>
      <c r="O144" s="316">
        <f>+[7]TOFE_2020!$BX$181/[7]TOFE_2020!$DD$4</f>
        <v>-2.5000000000000001E-2</v>
      </c>
      <c r="P144" s="317">
        <f>+[7]TOFE_2020!$CY$181/[7]TOFE_2020!$DD$4</f>
        <v>-3.5999999999999997E-2</v>
      </c>
      <c r="Q144" s="316">
        <v>-1.9E-2</v>
      </c>
      <c r="R144" s="316">
        <v>-0.03</v>
      </c>
      <c r="S144" s="316">
        <v>-0.05</v>
      </c>
      <c r="T144" s="317">
        <v>-4.4999999999999998E-2</v>
      </c>
      <c r="U144" s="354">
        <f>+U145/12881936.74</f>
        <v>-1.2E-2</v>
      </c>
      <c r="V144" s="354">
        <f>+V145/12881937</f>
        <v>-2.7E-2</v>
      </c>
      <c r="W144" s="354">
        <f>+W145/12829955</f>
        <v>-5.1999999999999998E-2</v>
      </c>
      <c r="X144" s="409">
        <f>+X145/12729389</f>
        <v>-0.02</v>
      </c>
      <c r="Y144" s="311" t="s">
        <v>99</v>
      </c>
      <c r="Z144" s="251" t="s">
        <v>42</v>
      </c>
      <c r="AA144" s="301" t="s">
        <v>235</v>
      </c>
    </row>
    <row r="145" spans="1:27" s="178" customFormat="1" ht="18" outlineLevel="1">
      <c r="A145" s="313"/>
      <c r="B145" s="348" t="s">
        <v>56</v>
      </c>
      <c r="C145" s="349"/>
      <c r="D145" s="355"/>
      <c r="E145" s="445">
        <v>-17509</v>
      </c>
      <c r="F145" s="581">
        <v>203307</v>
      </c>
      <c r="G145" s="445">
        <v>-48949</v>
      </c>
      <c r="H145" s="582">
        <v>62219</v>
      </c>
      <c r="I145" s="445">
        <v>-63987</v>
      </c>
      <c r="J145" s="581">
        <v>41354</v>
      </c>
      <c r="K145" s="445">
        <v>-52861</v>
      </c>
      <c r="L145" s="579">
        <v>-222034</v>
      </c>
      <c r="M145" s="581">
        <v>38394</v>
      </c>
      <c r="N145" s="445">
        <v>-337418</v>
      </c>
      <c r="O145" s="445">
        <v>-253493</v>
      </c>
      <c r="P145" s="579">
        <v>-371667</v>
      </c>
      <c r="Q145" s="445">
        <v>-215772</v>
      </c>
      <c r="R145" s="356">
        <v>-337418</v>
      </c>
      <c r="S145" s="356">
        <v>-572674</v>
      </c>
      <c r="T145" s="191">
        <v>-509538</v>
      </c>
      <c r="U145" s="358">
        <v>-151623</v>
      </c>
      <c r="V145" s="358">
        <v>-346998</v>
      </c>
      <c r="W145" s="358">
        <v>-670843</v>
      </c>
      <c r="X145" s="604">
        <v>-259286</v>
      </c>
      <c r="Y145" s="311" t="s">
        <v>266</v>
      </c>
      <c r="Z145" s="251" t="s">
        <v>42</v>
      </c>
      <c r="AA145" s="301"/>
    </row>
    <row r="146" spans="1:27" s="142" customFormat="1" ht="3" customHeight="1" outlineLevel="1">
      <c r="A146" s="286"/>
      <c r="B146" s="359"/>
      <c r="C146" s="360"/>
      <c r="D146" s="361"/>
      <c r="E146" s="362"/>
      <c r="F146" s="362"/>
      <c r="G146" s="362"/>
      <c r="H146" s="331"/>
      <c r="I146" s="330"/>
      <c r="J146" s="330"/>
      <c r="K146" s="155"/>
      <c r="L146" s="232"/>
      <c r="M146" s="155"/>
      <c r="N146" s="155"/>
      <c r="O146" s="155"/>
      <c r="P146" s="232"/>
      <c r="Q146" s="155"/>
      <c r="R146" s="155"/>
      <c r="S146" s="155"/>
      <c r="T146" s="162"/>
      <c r="U146" s="155"/>
      <c r="V146" s="155"/>
      <c r="W146" s="155"/>
      <c r="X146" s="232"/>
      <c r="Y146" s="288"/>
      <c r="Z146" s="144"/>
      <c r="AA146" s="325"/>
    </row>
    <row r="147" spans="1:27" s="142" customFormat="1" ht="18" outlineLevel="1">
      <c r="A147" s="281" t="s">
        <v>384</v>
      </c>
      <c r="B147" s="281" t="s">
        <v>385</v>
      </c>
      <c r="C147" s="360"/>
      <c r="D147" s="361"/>
      <c r="E147" s="592"/>
      <c r="F147" s="592"/>
      <c r="G147" s="592"/>
      <c r="H147" s="597"/>
      <c r="I147" s="592"/>
      <c r="J147" s="592"/>
      <c r="K147" s="592"/>
      <c r="L147" s="597"/>
      <c r="M147" s="592"/>
      <c r="N147" s="592"/>
      <c r="O147" s="592"/>
      <c r="P147" s="597"/>
      <c r="Q147" s="592"/>
      <c r="R147" s="592"/>
      <c r="S147" s="592"/>
      <c r="T147" s="597"/>
      <c r="U147" s="592"/>
      <c r="V147" s="592"/>
      <c r="W147" s="592"/>
      <c r="X147" s="232"/>
      <c r="Y147" s="288"/>
      <c r="Z147" s="144"/>
      <c r="AA147" s="325"/>
    </row>
    <row r="148" spans="1:27" s="142" customFormat="1" ht="23.25" customHeight="1" outlineLevel="1">
      <c r="A148" s="286"/>
      <c r="B148" s="363" t="s">
        <v>103</v>
      </c>
      <c r="C148" s="364">
        <v>0.214</v>
      </c>
      <c r="D148" s="365">
        <v>0.28399999999999997</v>
      </c>
      <c r="E148" s="366">
        <v>6.3E-2</v>
      </c>
      <c r="F148" s="366">
        <v>0.14499999999999999</v>
      </c>
      <c r="G148" s="366">
        <v>0.21099999999999999</v>
      </c>
      <c r="H148" s="367">
        <v>0.26200000000000001</v>
      </c>
      <c r="I148" s="366">
        <v>4.7E-2</v>
      </c>
      <c r="J148" s="366">
        <v>0.13700000000000001</v>
      </c>
      <c r="K148" s="368">
        <v>0.185</v>
      </c>
      <c r="L148" s="369">
        <v>0.25</v>
      </c>
      <c r="M148" s="368">
        <v>7.0999999999999994E-2</v>
      </c>
      <c r="N148" s="368">
        <v>0.13900000000000001</v>
      </c>
      <c r="O148" s="368">
        <v>0.23200000000000001</v>
      </c>
      <c r="P148" s="369">
        <v>0.316</v>
      </c>
      <c r="Q148" s="368">
        <v>4.8000000000000001E-2</v>
      </c>
      <c r="R148" s="368">
        <v>9.0999999999999998E-2</v>
      </c>
      <c r="S148" s="368">
        <v>0.158</v>
      </c>
      <c r="T148" s="369">
        <v>0.215</v>
      </c>
      <c r="U148" s="370">
        <f>+U149/12881936.74</f>
        <v>5.1999999999999998E-2</v>
      </c>
      <c r="V148" s="370">
        <f>+V149/12881937</f>
        <v>0.108</v>
      </c>
      <c r="W148" s="370">
        <f>+W149/12881937</f>
        <v>0.21199999999999999</v>
      </c>
      <c r="X148" s="605">
        <f>+X149/12729389</f>
        <v>0.23799999999999999</v>
      </c>
      <c r="Y148" s="288" t="s">
        <v>99</v>
      </c>
      <c r="Z148" s="144" t="s">
        <v>42</v>
      </c>
      <c r="AA148" s="325" t="s">
        <v>289</v>
      </c>
    </row>
    <row r="149" spans="1:27" s="142" customFormat="1" ht="23.25" customHeight="1" outlineLevel="1">
      <c r="A149" s="286"/>
      <c r="B149" s="363" t="s">
        <v>103</v>
      </c>
      <c r="C149" s="364"/>
      <c r="D149" s="365"/>
      <c r="E149" s="583">
        <v>540636</v>
      </c>
      <c r="F149" s="583">
        <v>1247899</v>
      </c>
      <c r="G149" s="371">
        <v>1816309</v>
      </c>
      <c r="H149" s="584">
        <v>2259027</v>
      </c>
      <c r="I149" s="583">
        <v>430300</v>
      </c>
      <c r="J149" s="583">
        <v>1266231</v>
      </c>
      <c r="K149" s="371">
        <v>1704346</v>
      </c>
      <c r="L149" s="584">
        <v>2303753</v>
      </c>
      <c r="M149" s="583">
        <v>727831</v>
      </c>
      <c r="N149" s="583">
        <v>1016249</v>
      </c>
      <c r="O149" s="583">
        <v>2379545</v>
      </c>
      <c r="P149" s="584">
        <v>3237492</v>
      </c>
      <c r="Q149" s="583">
        <v>532824</v>
      </c>
      <c r="R149" s="372">
        <v>1016249</v>
      </c>
      <c r="S149" s="372">
        <v>1806654</v>
      </c>
      <c r="T149" s="373">
        <v>2455274</v>
      </c>
      <c r="U149" s="374">
        <v>672758</v>
      </c>
      <c r="V149" s="585">
        <v>1389360</v>
      </c>
      <c r="W149" s="585">
        <v>2726297</v>
      </c>
      <c r="X149" s="588">
        <v>3033837</v>
      </c>
      <c r="Y149" s="288" t="s">
        <v>266</v>
      </c>
      <c r="Z149" s="144" t="s">
        <v>42</v>
      </c>
      <c r="AA149" s="325"/>
    </row>
    <row r="150" spans="1:27" s="142" customFormat="1" ht="23.25" customHeight="1" outlineLevel="1">
      <c r="A150" s="286"/>
      <c r="B150" s="142" t="s">
        <v>306</v>
      </c>
      <c r="C150" s="364"/>
      <c r="D150" s="365">
        <f>+D151/[8]PIB_2001_2021!$R$4</f>
        <v>0.14299999999999999</v>
      </c>
      <c r="E150" s="608">
        <f>+E151/[8]PIB_2001_2021!$S$4</f>
        <v>2.4E-2</v>
      </c>
      <c r="F150" s="608">
        <f>+F151/[8]PIB_2001_2021!$S$4</f>
        <v>9.2999999999999999E-2</v>
      </c>
      <c r="G150" s="608">
        <f>+G151/[8]PIB_2001_2021!$S$4</f>
        <v>0.12</v>
      </c>
      <c r="H150" s="605">
        <f>+H151/[8]PIB_2001_2021!$S$4</f>
        <v>0.158</v>
      </c>
      <c r="I150" s="608">
        <f>+I151/[8]PIB_2001_2021!$T$4</f>
        <v>3.1E-2</v>
      </c>
      <c r="J150" s="608">
        <f>+J151/[8]PIB_2001_2021!$T$4</f>
        <v>7.6999999999999999E-2</v>
      </c>
      <c r="K150" s="608">
        <f>+K151/[8]PIB_2001_2021!$T$4</f>
        <v>0.115</v>
      </c>
      <c r="L150" s="605">
        <f>+L151/[8]PIB_2001_2021!$T$4</f>
        <v>0.156</v>
      </c>
      <c r="M150" s="608">
        <f>+M151/[8]PIB_2001_2021!$U$4</f>
        <v>3.7999999999999999E-2</v>
      </c>
      <c r="N150" s="608">
        <f>+N151/[8]PIB_2001_2021!$U$4</f>
        <v>7.0000000000000007E-2</v>
      </c>
      <c r="O150" s="608">
        <f>+O151/[8]PIB_2001_2021!$U$4</f>
        <v>0.11</v>
      </c>
      <c r="P150" s="605">
        <f>+P151/[8]PIB_2001_2021!$U$4</f>
        <v>0.156</v>
      </c>
      <c r="Q150" s="608">
        <f>+Q151/[8]PIB_2001_2021!$V$4</f>
        <v>3.2000000000000001E-2</v>
      </c>
      <c r="R150" s="608">
        <f>+R151/[8]PIB_2001_2021!$V$4</f>
        <v>7.1999999999999995E-2</v>
      </c>
      <c r="S150" s="608">
        <f>+S151/[8]PIB_2001_2021!$V$4</f>
        <v>0.108</v>
      </c>
      <c r="T150" s="605">
        <f>+T151/[8]PIB_2001_2021!$V$4</f>
        <v>0.14599999999999999</v>
      </c>
      <c r="U150" s="370">
        <f>+U151/12881937</f>
        <v>3.5999999999999997E-2</v>
      </c>
      <c r="V150" s="607">
        <f>+V151/12881937</f>
        <v>6.6000000000000003E-2</v>
      </c>
      <c r="W150" s="607">
        <f>+W151/12829389</f>
        <v>9.9000000000000005E-2</v>
      </c>
      <c r="X150" s="606">
        <f>+X151/12829955</f>
        <v>0.13600000000000001</v>
      </c>
      <c r="Y150" s="288"/>
      <c r="Z150" s="144"/>
      <c r="AA150" s="325"/>
    </row>
    <row r="151" spans="1:27" s="142" customFormat="1" ht="23.25" customHeight="1" outlineLevel="1">
      <c r="A151" s="286"/>
      <c r="B151" s="375" t="s">
        <v>306</v>
      </c>
      <c r="C151" s="364"/>
      <c r="D151" s="610">
        <v>1174396</v>
      </c>
      <c r="E151" s="583">
        <v>204049</v>
      </c>
      <c r="F151" s="583">
        <v>799994</v>
      </c>
      <c r="G151" s="371">
        <v>1036251</v>
      </c>
      <c r="H151" s="584">
        <v>1362330</v>
      </c>
      <c r="I151" s="583">
        <v>295355</v>
      </c>
      <c r="J151" s="583">
        <v>721454</v>
      </c>
      <c r="K151" s="371">
        <v>1082983</v>
      </c>
      <c r="L151" s="584">
        <v>1468304</v>
      </c>
      <c r="M151" s="609">
        <v>385516</v>
      </c>
      <c r="N151" s="609">
        <v>717630</v>
      </c>
      <c r="O151" s="609">
        <v>1123628</v>
      </c>
      <c r="P151" s="609">
        <v>1595757</v>
      </c>
      <c r="Q151" s="388">
        <v>347728</v>
      </c>
      <c r="R151" s="372">
        <v>789911</v>
      </c>
      <c r="S151" s="372">
        <v>1192210</v>
      </c>
      <c r="T151" s="584">
        <v>1603676</v>
      </c>
      <c r="U151" s="374">
        <v>466305</v>
      </c>
      <c r="V151" s="585">
        <v>849021</v>
      </c>
      <c r="W151" s="585">
        <v>1270761</v>
      </c>
      <c r="X151" s="588">
        <v>1747332</v>
      </c>
      <c r="Y151" s="288"/>
      <c r="Z151" s="144"/>
      <c r="AA151" s="325"/>
    </row>
    <row r="152" spans="1:27" s="142" customFormat="1" ht="18" outlineLevel="1">
      <c r="A152" s="286"/>
      <c r="B152" s="375" t="s">
        <v>104</v>
      </c>
      <c r="C152" s="364">
        <v>9.8000000000000004E-2</v>
      </c>
      <c r="D152" s="365">
        <v>0.13700000000000001</v>
      </c>
      <c r="E152" s="366">
        <v>2.3E-2</v>
      </c>
      <c r="F152" s="366">
        <v>6.9000000000000006E-2</v>
      </c>
      <c r="G152" s="366">
        <v>9.6000000000000002E-2</v>
      </c>
      <c r="H152" s="376">
        <v>0.13400000000000001</v>
      </c>
      <c r="I152" s="377">
        <v>3.2000000000000001E-2</v>
      </c>
      <c r="J152" s="377">
        <v>7.1999999999999995E-2</v>
      </c>
      <c r="K152" s="368">
        <v>0.11</v>
      </c>
      <c r="L152" s="369">
        <v>0.152</v>
      </c>
      <c r="M152" s="368">
        <v>3.6999999999999998E-2</v>
      </c>
      <c r="N152" s="368">
        <v>6.8000000000000005E-2</v>
      </c>
      <c r="O152" s="368">
        <v>0.10100000000000001</v>
      </c>
      <c r="P152" s="369">
        <v>0.14199999999999999</v>
      </c>
      <c r="Q152" s="368">
        <v>3.1E-2</v>
      </c>
      <c r="R152" s="368">
        <v>6.6000000000000003E-2</v>
      </c>
      <c r="S152" s="368">
        <v>9.9000000000000005E-2</v>
      </c>
      <c r="T152" s="369">
        <v>0.13300000000000001</v>
      </c>
      <c r="U152" s="370">
        <f>+U153/12881936.74</f>
        <v>3.5999999999999997E-2</v>
      </c>
      <c r="V152" s="370">
        <f>+V153/12881937</f>
        <v>6.6000000000000003E-2</v>
      </c>
      <c r="W152" s="370">
        <f>+W153/12881937</f>
        <v>9.7000000000000003E-2</v>
      </c>
      <c r="X152" s="605">
        <f>+X153/12829955</f>
        <v>0.127</v>
      </c>
      <c r="Y152" s="288" t="s">
        <v>99</v>
      </c>
      <c r="Z152" s="144" t="s">
        <v>42</v>
      </c>
      <c r="AA152" s="325" t="s">
        <v>289</v>
      </c>
    </row>
    <row r="153" spans="1:27" s="142" customFormat="1" ht="18" outlineLevel="1">
      <c r="A153" s="286"/>
      <c r="B153" s="375" t="s">
        <v>104</v>
      </c>
      <c r="C153" s="364"/>
      <c r="D153" s="365"/>
      <c r="E153" s="583">
        <v>201933</v>
      </c>
      <c r="F153" s="371">
        <v>594931</v>
      </c>
      <c r="G153" s="583">
        <v>828444</v>
      </c>
      <c r="H153" s="584">
        <v>1153287</v>
      </c>
      <c r="I153" s="378">
        <v>292420</v>
      </c>
      <c r="J153" s="586">
        <v>660800</v>
      </c>
      <c r="K153" s="586">
        <v>1019629</v>
      </c>
      <c r="L153" s="587">
        <v>1398498</v>
      </c>
      <c r="M153" s="583">
        <v>384014</v>
      </c>
      <c r="N153" s="583">
        <v>693115</v>
      </c>
      <c r="O153" s="583">
        <v>1038857</v>
      </c>
      <c r="P153" s="584">
        <v>1456395</v>
      </c>
      <c r="Q153" s="583">
        <v>347337</v>
      </c>
      <c r="R153" s="372">
        <v>730119</v>
      </c>
      <c r="S153" s="372">
        <v>1129495</v>
      </c>
      <c r="T153" s="373">
        <v>1519328</v>
      </c>
      <c r="U153" s="374">
        <v>463193</v>
      </c>
      <c r="V153" s="585">
        <v>844835</v>
      </c>
      <c r="W153" s="585">
        <v>1255491</v>
      </c>
      <c r="X153" s="588">
        <v>1633598</v>
      </c>
      <c r="Y153" s="288" t="s">
        <v>266</v>
      </c>
      <c r="Z153" s="144" t="s">
        <v>42</v>
      </c>
      <c r="AA153" s="325"/>
    </row>
    <row r="154" spans="1:27" s="142" customFormat="1" ht="18" outlineLevel="1">
      <c r="A154" s="286"/>
      <c r="B154" s="379" t="s">
        <v>105</v>
      </c>
      <c r="C154" s="380">
        <v>0.09</v>
      </c>
      <c r="D154" s="381">
        <v>0.126</v>
      </c>
      <c r="E154" s="377">
        <v>2.1999999999999999E-2</v>
      </c>
      <c r="F154" s="377">
        <v>6.4000000000000001E-2</v>
      </c>
      <c r="G154" s="377">
        <v>9.0999999999999998E-2</v>
      </c>
      <c r="H154" s="376">
        <v>0.128</v>
      </c>
      <c r="I154" s="377">
        <v>2.5999999999999999E-2</v>
      </c>
      <c r="J154" s="377">
        <v>5.3999999999999999E-2</v>
      </c>
      <c r="K154" s="368">
        <v>8.7999999999999995E-2</v>
      </c>
      <c r="L154" s="369">
        <v>0.126</v>
      </c>
      <c r="M154" s="368">
        <v>3.1E-2</v>
      </c>
      <c r="N154" s="368">
        <v>5.8000000000000003E-2</v>
      </c>
      <c r="O154" s="368">
        <v>9.2999999999999999E-2</v>
      </c>
      <c r="P154" s="369">
        <v>0.13100000000000001</v>
      </c>
      <c r="Q154" s="368">
        <v>2.4E-2</v>
      </c>
      <c r="R154" s="368">
        <v>5.7000000000000002E-2</v>
      </c>
      <c r="S154" s="368">
        <v>8.5999999999999993E-2</v>
      </c>
      <c r="T154" s="369">
        <v>0.11600000000000001</v>
      </c>
      <c r="U154" s="370">
        <f>+U155/12881936.74</f>
        <v>0.03</v>
      </c>
      <c r="V154" s="370">
        <f>+V155/12881937</f>
        <v>5.3999999999999999E-2</v>
      </c>
      <c r="W154" s="370">
        <f>+W155/12881937</f>
        <v>7.8E-2</v>
      </c>
      <c r="X154" s="605">
        <f>+X155/12829955</f>
        <v>0.105</v>
      </c>
      <c r="Y154" s="288" t="s">
        <v>99</v>
      </c>
      <c r="Z154" s="144" t="s">
        <v>42</v>
      </c>
      <c r="AA154" s="325" t="s">
        <v>289</v>
      </c>
    </row>
    <row r="155" spans="1:27" s="142" customFormat="1" ht="18" outlineLevel="1">
      <c r="A155" s="286"/>
      <c r="B155" s="379" t="s">
        <v>105</v>
      </c>
      <c r="C155" s="380"/>
      <c r="D155" s="381"/>
      <c r="E155" s="378">
        <v>192852</v>
      </c>
      <c r="F155" s="378">
        <v>555609</v>
      </c>
      <c r="G155" s="583">
        <v>781321</v>
      </c>
      <c r="H155" s="584">
        <v>1099411</v>
      </c>
      <c r="I155" s="583">
        <v>238292</v>
      </c>
      <c r="J155" s="382">
        <v>499136</v>
      </c>
      <c r="K155" s="583">
        <v>816779</v>
      </c>
      <c r="L155" s="584">
        <v>1160191</v>
      </c>
      <c r="M155" s="583">
        <v>262290</v>
      </c>
      <c r="N155" s="372">
        <v>590610</v>
      </c>
      <c r="O155" s="372">
        <v>954291</v>
      </c>
      <c r="P155" s="373">
        <v>1345722</v>
      </c>
      <c r="Q155" s="372">
        <v>262290</v>
      </c>
      <c r="R155" s="372">
        <v>639700</v>
      </c>
      <c r="S155" s="372">
        <v>986202</v>
      </c>
      <c r="T155" s="373">
        <v>1325426</v>
      </c>
      <c r="U155" s="374">
        <v>380849</v>
      </c>
      <c r="V155" s="585">
        <v>689258</v>
      </c>
      <c r="W155" s="585">
        <v>1007382</v>
      </c>
      <c r="X155" s="588">
        <v>1348254</v>
      </c>
      <c r="Y155" s="288" t="s">
        <v>266</v>
      </c>
      <c r="Z155" s="144" t="s">
        <v>42</v>
      </c>
      <c r="AA155" s="325"/>
    </row>
    <row r="156" spans="1:27" s="142" customFormat="1" ht="18" outlineLevel="1">
      <c r="A156" s="286"/>
      <c r="B156" s="379" t="s">
        <v>106</v>
      </c>
      <c r="C156" s="364">
        <v>1.4E-2</v>
      </c>
      <c r="D156" s="365">
        <v>1.7000000000000001E-2</v>
      </c>
      <c r="E156" s="366">
        <v>1E-3</v>
      </c>
      <c r="F156" s="366">
        <v>2.8000000000000001E-2</v>
      </c>
      <c r="G156" s="366">
        <v>0.03</v>
      </c>
      <c r="H156" s="376">
        <v>3.1E-2</v>
      </c>
      <c r="I156" s="377">
        <v>6.0000000000000001E-3</v>
      </c>
      <c r="J156" s="377">
        <v>2.4E-2</v>
      </c>
      <c r="K156" s="368">
        <v>2.9000000000000001E-2</v>
      </c>
      <c r="L156" s="369">
        <v>3.3000000000000002E-2</v>
      </c>
      <c r="M156" s="368">
        <v>7.0000000000000001E-3</v>
      </c>
      <c r="N156" s="368">
        <v>1.2E-2</v>
      </c>
      <c r="O156" s="368">
        <v>1.7000000000000001E-2</v>
      </c>
      <c r="P156" s="369">
        <v>2.4E-2</v>
      </c>
      <c r="Q156" s="368">
        <v>8.0000000000000002E-3</v>
      </c>
      <c r="R156" s="368">
        <v>1.2999999999999999E-2</v>
      </c>
      <c r="S156" s="368">
        <v>1.7999999999999999E-2</v>
      </c>
      <c r="T156" s="369">
        <v>2.3E-2</v>
      </c>
      <c r="U156" s="370">
        <f>+U157/12881936.74</f>
        <v>7.0000000000000001E-3</v>
      </c>
      <c r="V156" s="370">
        <f>+V157/12881937</f>
        <v>1.2E-2</v>
      </c>
      <c r="W156" s="370">
        <f>+W157/12881937</f>
        <v>0.02</v>
      </c>
      <c r="X156" s="605">
        <f>+X157/12829955</f>
        <v>3.1E-2</v>
      </c>
      <c r="Y156" s="288" t="s">
        <v>99</v>
      </c>
      <c r="Z156" s="144" t="s">
        <v>42</v>
      </c>
      <c r="AA156" s="325" t="s">
        <v>289</v>
      </c>
    </row>
    <row r="157" spans="1:27" s="142" customFormat="1" ht="18" outlineLevel="1">
      <c r="A157" s="286"/>
      <c r="B157" s="379" t="s">
        <v>106</v>
      </c>
      <c r="C157" s="364"/>
      <c r="D157" s="365"/>
      <c r="E157" s="372">
        <v>11197</v>
      </c>
      <c r="F157" s="372">
        <v>244385</v>
      </c>
      <c r="G157" s="583">
        <v>254930</v>
      </c>
      <c r="H157" s="383">
        <v>265896</v>
      </c>
      <c r="I157" s="583">
        <v>57063</v>
      </c>
      <c r="J157" s="583">
        <v>222319</v>
      </c>
      <c r="K157" s="583">
        <v>266204</v>
      </c>
      <c r="L157" s="584">
        <v>308114</v>
      </c>
      <c r="M157" s="583">
        <v>70718</v>
      </c>
      <c r="N157" s="583">
        <v>127021</v>
      </c>
      <c r="O157" s="583">
        <v>169337</v>
      </c>
      <c r="P157" s="584">
        <v>250036</v>
      </c>
      <c r="Q157" s="372">
        <v>85438</v>
      </c>
      <c r="R157" s="372">
        <v>150211</v>
      </c>
      <c r="S157" s="372">
        <v>206008</v>
      </c>
      <c r="T157" s="588">
        <v>257792</v>
      </c>
      <c r="U157" s="374">
        <v>85407</v>
      </c>
      <c r="V157" s="585">
        <v>158873</v>
      </c>
      <c r="W157" s="585">
        <v>263379</v>
      </c>
      <c r="X157" s="588">
        <v>399078</v>
      </c>
      <c r="Y157" s="288" t="s">
        <v>266</v>
      </c>
      <c r="Z157" s="144" t="s">
        <v>42</v>
      </c>
      <c r="AA157" s="325"/>
    </row>
    <row r="158" spans="1:27" s="142" customFormat="1" ht="18" outlineLevel="1">
      <c r="A158" s="286"/>
      <c r="B158" s="375" t="s">
        <v>52</v>
      </c>
      <c r="C158" s="364">
        <v>8.4000000000000005E-2</v>
      </c>
      <c r="D158" s="365">
        <v>0.104</v>
      </c>
      <c r="E158" s="366">
        <v>3.2000000000000001E-2</v>
      </c>
      <c r="F158" s="366">
        <v>4.2999999999999997E-2</v>
      </c>
      <c r="G158" s="366">
        <v>7.2999999999999995E-2</v>
      </c>
      <c r="H158" s="376">
        <v>8.3000000000000004E-2</v>
      </c>
      <c r="I158" s="377">
        <v>8.0000000000000002E-3</v>
      </c>
      <c r="J158" s="377">
        <v>4.1000000000000002E-2</v>
      </c>
      <c r="K158" s="368">
        <v>4.9000000000000002E-2</v>
      </c>
      <c r="L158" s="369">
        <v>6.6000000000000003E-2</v>
      </c>
      <c r="M158" s="368">
        <v>1.7999999999999999E-2</v>
      </c>
      <c r="N158" s="368">
        <v>2.5000000000000001E-2</v>
      </c>
      <c r="O158" s="368">
        <v>6.9000000000000006E-2</v>
      </c>
      <c r="P158" s="369">
        <v>0.105</v>
      </c>
      <c r="Q158" s="368">
        <v>5.0000000000000001E-3</v>
      </c>
      <c r="R158" s="368">
        <v>7.0000000000000001E-3</v>
      </c>
      <c r="S158" s="368">
        <v>1.6E-2</v>
      </c>
      <c r="T158" s="369">
        <v>3.7999999999999999E-2</v>
      </c>
      <c r="U158" s="370">
        <f>+U159/12881936.74</f>
        <v>3.0000000000000001E-3</v>
      </c>
      <c r="V158" s="370">
        <f>+V159/12881937</f>
        <v>6.0000000000000001E-3</v>
      </c>
      <c r="W158" s="370">
        <f>+W159/12881937</f>
        <v>0.05</v>
      </c>
      <c r="X158" s="605">
        <f>+X159/12829955</f>
        <v>8.2000000000000003E-2</v>
      </c>
      <c r="Y158" s="288" t="s">
        <v>99</v>
      </c>
      <c r="Z158" s="144" t="s">
        <v>42</v>
      </c>
      <c r="AA158" s="325" t="s">
        <v>289</v>
      </c>
    </row>
    <row r="159" spans="1:27" s="142" customFormat="1" ht="18" outlineLevel="1">
      <c r="A159" s="286"/>
      <c r="B159" s="375" t="s">
        <v>52</v>
      </c>
      <c r="C159" s="327"/>
      <c r="D159" s="328"/>
      <c r="E159" s="384">
        <v>277617</v>
      </c>
      <c r="F159" s="589">
        <v>373490.8</v>
      </c>
      <c r="G159" s="384">
        <v>628393</v>
      </c>
      <c r="H159" s="590">
        <v>715509.8</v>
      </c>
      <c r="I159" s="583">
        <v>70987</v>
      </c>
      <c r="J159" s="583">
        <v>380877</v>
      </c>
      <c r="K159" s="583">
        <v>448798</v>
      </c>
      <c r="L159" s="584">
        <v>604659</v>
      </c>
      <c r="M159" s="583">
        <v>184257</v>
      </c>
      <c r="N159" s="583">
        <v>257090</v>
      </c>
      <c r="O159" s="583">
        <v>707028</v>
      </c>
      <c r="P159" s="584">
        <v>1071363</v>
      </c>
      <c r="Q159" s="372">
        <v>57109</v>
      </c>
      <c r="R159" s="583">
        <v>75204</v>
      </c>
      <c r="S159" s="583">
        <v>179618</v>
      </c>
      <c r="T159" s="588">
        <v>437000</v>
      </c>
      <c r="U159" s="374">
        <v>34833</v>
      </c>
      <c r="V159" s="585">
        <v>81272</v>
      </c>
      <c r="W159" s="585">
        <v>648367</v>
      </c>
      <c r="X159" s="588">
        <v>1051969</v>
      </c>
      <c r="Y159" s="288" t="s">
        <v>266</v>
      </c>
      <c r="Z159" s="144" t="s">
        <v>42</v>
      </c>
      <c r="AA159" s="325" t="s">
        <v>289</v>
      </c>
    </row>
    <row r="160" spans="1:27" s="142" customFormat="1" ht="18" outlineLevel="1">
      <c r="A160" s="281" t="s">
        <v>386</v>
      </c>
      <c r="B160" s="359" t="s">
        <v>395</v>
      </c>
      <c r="C160" s="327"/>
      <c r="D160" s="328"/>
      <c r="E160" s="384"/>
      <c r="F160" s="589"/>
      <c r="G160" s="384"/>
      <c r="H160" s="590"/>
      <c r="I160" s="583"/>
      <c r="J160" s="583"/>
      <c r="K160" s="583"/>
      <c r="L160" s="584"/>
      <c r="M160" s="583"/>
      <c r="N160" s="583"/>
      <c r="O160" s="583"/>
      <c r="P160" s="584"/>
      <c r="Q160" s="372"/>
      <c r="R160" s="583"/>
      <c r="S160" s="583"/>
      <c r="T160" s="588"/>
      <c r="U160" s="374"/>
      <c r="V160" s="585"/>
      <c r="W160" s="585"/>
      <c r="X160" s="588"/>
      <c r="Y160" s="288"/>
      <c r="Z160" s="144"/>
      <c r="AA160" s="325"/>
    </row>
    <row r="161" spans="1:27" s="142" customFormat="1" ht="18" outlineLevel="1">
      <c r="B161" s="385" t="s">
        <v>107</v>
      </c>
      <c r="C161" s="380">
        <v>0.20699999999999999</v>
      </c>
      <c r="D161" s="381">
        <v>0.28899999999999998</v>
      </c>
      <c r="E161" s="377">
        <v>6.8000000000000005E-2</v>
      </c>
      <c r="F161" s="377">
        <v>0.124</v>
      </c>
      <c r="G161" s="377">
        <v>0.20499999999999999</v>
      </c>
      <c r="H161" s="376">
        <v>0.27200000000000002</v>
      </c>
      <c r="I161" s="377">
        <v>5.0999999999999997E-2</v>
      </c>
      <c r="J161" s="377">
        <v>0.122</v>
      </c>
      <c r="K161" s="368">
        <v>0.18</v>
      </c>
      <c r="L161" s="369">
        <v>0.252</v>
      </c>
      <c r="M161" s="368">
        <v>7.8E-2</v>
      </c>
      <c r="N161" s="368">
        <v>0.15</v>
      </c>
      <c r="O161" s="368">
        <v>0.218</v>
      </c>
      <c r="P161" s="369">
        <v>0.309</v>
      </c>
      <c r="Q161" s="368">
        <v>5.8999999999999997E-2</v>
      </c>
      <c r="R161" s="368">
        <v>0.124</v>
      </c>
      <c r="S161" s="368">
        <v>0.18099999999999999</v>
      </c>
      <c r="T161" s="369">
        <v>0.23599999999999999</v>
      </c>
      <c r="U161" s="370">
        <f>+U162/12881936.74</f>
        <v>5.7000000000000002E-2</v>
      </c>
      <c r="V161" s="370">
        <f>+V162/12881937</f>
        <v>0.109</v>
      </c>
      <c r="W161" s="370">
        <f>+W162/12881937</f>
        <v>0.17699999999999999</v>
      </c>
      <c r="X161" s="605">
        <f>+X162/12829955</f>
        <v>0.27900000000000003</v>
      </c>
      <c r="Y161" s="288" t="s">
        <v>99</v>
      </c>
      <c r="Z161" s="144" t="s">
        <v>42</v>
      </c>
      <c r="AA161" s="325" t="s">
        <v>289</v>
      </c>
    </row>
    <row r="162" spans="1:27" s="142" customFormat="1" ht="18" outlineLevel="1">
      <c r="A162" s="286"/>
      <c r="B162" s="385" t="s">
        <v>107</v>
      </c>
      <c r="C162" s="380"/>
      <c r="D162" s="381"/>
      <c r="E162" s="583">
        <v>584639</v>
      </c>
      <c r="F162" s="583">
        <v>1064998</v>
      </c>
      <c r="G162" s="583">
        <v>1767209</v>
      </c>
      <c r="H162" s="584">
        <v>2345339</v>
      </c>
      <c r="I162" s="378">
        <v>466531</v>
      </c>
      <c r="J162" s="378">
        <v>1125571</v>
      </c>
      <c r="K162" s="372">
        <v>1658260</v>
      </c>
      <c r="L162" s="373">
        <v>2322493</v>
      </c>
      <c r="M162" s="372">
        <v>660858</v>
      </c>
      <c r="N162" s="583">
        <v>1533821</v>
      </c>
      <c r="O162" s="372">
        <v>2067280</v>
      </c>
      <c r="P162" s="373">
        <v>3168284</v>
      </c>
      <c r="Q162" s="372">
        <v>660858</v>
      </c>
      <c r="R162" s="372">
        <v>1376757</v>
      </c>
      <c r="S162" s="372">
        <v>2067280</v>
      </c>
      <c r="T162" s="373">
        <v>2693143</v>
      </c>
      <c r="U162" s="374">
        <v>735496</v>
      </c>
      <c r="V162" s="585">
        <v>1400418</v>
      </c>
      <c r="W162" s="585">
        <v>2280429</v>
      </c>
      <c r="X162" s="588">
        <v>3585397</v>
      </c>
      <c r="Y162" s="288" t="s">
        <v>266</v>
      </c>
      <c r="Z162" s="144" t="s">
        <v>42</v>
      </c>
      <c r="AA162" s="325"/>
    </row>
    <row r="163" spans="1:27" s="142" customFormat="1" ht="18" outlineLevel="1">
      <c r="A163" s="286"/>
      <c r="B163" s="375" t="s">
        <v>65</v>
      </c>
      <c r="C163" s="368">
        <v>0.11600000000000001</v>
      </c>
      <c r="D163" s="369">
        <v>0.156</v>
      </c>
      <c r="E163" s="368">
        <v>3.7999999999999999E-2</v>
      </c>
      <c r="F163" s="368">
        <v>7.0000000000000007E-2</v>
      </c>
      <c r="G163" s="368">
        <v>0.115</v>
      </c>
      <c r="H163" s="369">
        <v>0.16500000000000001</v>
      </c>
      <c r="I163" s="368">
        <v>3.3000000000000002E-2</v>
      </c>
      <c r="J163" s="368">
        <v>8.7999999999999995E-2</v>
      </c>
      <c r="K163" s="368">
        <v>0.128</v>
      </c>
      <c r="L163" s="369">
        <v>0.17</v>
      </c>
      <c r="M163" s="368">
        <v>4.8000000000000001E-2</v>
      </c>
      <c r="N163" s="368">
        <v>0.09</v>
      </c>
      <c r="O163" s="368">
        <v>0.13500000000000001</v>
      </c>
      <c r="P163" s="369">
        <v>0.184</v>
      </c>
      <c r="Q163" s="368">
        <v>4.2999999999999997E-2</v>
      </c>
      <c r="R163" s="368">
        <v>8.4000000000000005E-2</v>
      </c>
      <c r="S163" s="368">
        <v>0.122</v>
      </c>
      <c r="T163" s="369">
        <v>0.16900000000000001</v>
      </c>
      <c r="U163" s="370">
        <f>+U164/12881936.74</f>
        <v>3.5000000000000003E-2</v>
      </c>
      <c r="V163" s="370">
        <f>+V164/12881937</f>
        <v>7.3999999999999996E-2</v>
      </c>
      <c r="W163" s="370">
        <f>+W164/12881937</f>
        <v>0.11600000000000001</v>
      </c>
      <c r="X163" s="605">
        <f>+X164/12829955</f>
        <v>0.16</v>
      </c>
      <c r="Y163" s="288" t="s">
        <v>99</v>
      </c>
      <c r="Z163" s="144" t="s">
        <v>42</v>
      </c>
      <c r="AA163" s="325" t="s">
        <v>289</v>
      </c>
    </row>
    <row r="164" spans="1:27" s="142" customFormat="1" ht="18" outlineLevel="1">
      <c r="A164" s="286"/>
      <c r="B164" s="375" t="s">
        <v>65</v>
      </c>
      <c r="C164" s="368"/>
      <c r="D164" s="369"/>
      <c r="E164" s="372">
        <v>330181</v>
      </c>
      <c r="F164" s="372">
        <v>604493</v>
      </c>
      <c r="G164" s="583">
        <v>994869</v>
      </c>
      <c r="H164" s="584">
        <v>1424167</v>
      </c>
      <c r="I164" s="372">
        <v>304036</v>
      </c>
      <c r="J164" s="583">
        <v>809253</v>
      </c>
      <c r="K164" s="372">
        <v>1179593</v>
      </c>
      <c r="L164" s="584">
        <v>1568367</v>
      </c>
      <c r="M164" s="583">
        <v>488346</v>
      </c>
      <c r="N164" s="583">
        <v>924802</v>
      </c>
      <c r="O164" s="583">
        <v>1387552</v>
      </c>
      <c r="P164" s="584">
        <v>1889128</v>
      </c>
      <c r="Q164" s="372">
        <v>475187</v>
      </c>
      <c r="R164" s="372">
        <v>940054</v>
      </c>
      <c r="S164" s="372">
        <v>1394957</v>
      </c>
      <c r="T164" s="588">
        <v>1927530</v>
      </c>
      <c r="U164" s="374">
        <v>455635</v>
      </c>
      <c r="V164" s="585">
        <v>958896</v>
      </c>
      <c r="W164" s="585">
        <v>1490074</v>
      </c>
      <c r="X164" s="588">
        <v>2051258</v>
      </c>
      <c r="Y164" s="288" t="s">
        <v>266</v>
      </c>
      <c r="Z164" s="144" t="s">
        <v>42</v>
      </c>
      <c r="AA164" s="325"/>
    </row>
    <row r="165" spans="1:27" s="142" customFormat="1" ht="18" outlineLevel="1">
      <c r="A165" s="286"/>
      <c r="B165" s="375" t="s">
        <v>64</v>
      </c>
      <c r="C165" s="364">
        <v>0.11600000000000001</v>
      </c>
      <c r="D165" s="365">
        <v>0.158</v>
      </c>
      <c r="E165" s="366">
        <v>4.1000000000000002E-2</v>
      </c>
      <c r="F165" s="366">
        <v>7.5999999999999998E-2</v>
      </c>
      <c r="G165" s="366">
        <v>0.121</v>
      </c>
      <c r="H165" s="376">
        <v>0.17100000000000001</v>
      </c>
      <c r="I165" s="377">
        <v>3.5999999999999997E-2</v>
      </c>
      <c r="J165" s="377">
        <v>9.1999999999999998E-2</v>
      </c>
      <c r="K165" s="368">
        <v>0.13500000000000001</v>
      </c>
      <c r="L165" s="369">
        <v>0.189</v>
      </c>
      <c r="M165" s="368">
        <v>5.5E-2</v>
      </c>
      <c r="N165" s="368">
        <v>0.105</v>
      </c>
      <c r="O165" s="368">
        <v>0.158</v>
      </c>
      <c r="P165" s="369">
        <v>0.20799999999999999</v>
      </c>
      <c r="Q165" s="368">
        <v>4.4999999999999998E-2</v>
      </c>
      <c r="R165" s="368">
        <v>9.7000000000000003E-2</v>
      </c>
      <c r="S165" s="368">
        <v>0.13700000000000001</v>
      </c>
      <c r="T165" s="369">
        <v>0.184</v>
      </c>
      <c r="U165" s="370">
        <f>+U166/12881936.74</f>
        <v>4.3999999999999997E-2</v>
      </c>
      <c r="V165" s="370">
        <f>+V166/12881937</f>
        <v>8.3000000000000004E-2</v>
      </c>
      <c r="W165" s="370">
        <f>+W166/12881937</f>
        <v>0.13200000000000001</v>
      </c>
      <c r="X165" s="605">
        <f>+X166/12829955</f>
        <v>0.188</v>
      </c>
      <c r="Y165" s="288" t="s">
        <v>99</v>
      </c>
      <c r="Z165" s="144" t="s">
        <v>42</v>
      </c>
      <c r="AA165" s="325" t="s">
        <v>289</v>
      </c>
    </row>
    <row r="166" spans="1:27" s="142" customFormat="1" ht="18" outlineLevel="1">
      <c r="A166" s="286"/>
      <c r="B166" s="375" t="s">
        <v>64</v>
      </c>
      <c r="C166" s="364"/>
      <c r="D166" s="365"/>
      <c r="E166" s="372">
        <v>350579</v>
      </c>
      <c r="F166" s="372">
        <v>652955</v>
      </c>
      <c r="G166" s="372">
        <v>1046556</v>
      </c>
      <c r="H166" s="386">
        <v>1473182</v>
      </c>
      <c r="I166" s="378">
        <v>690113</v>
      </c>
      <c r="J166" s="378">
        <v>848519</v>
      </c>
      <c r="K166" s="372">
        <v>1246858</v>
      </c>
      <c r="L166" s="373">
        <v>1742778</v>
      </c>
      <c r="M166" s="372">
        <v>559673</v>
      </c>
      <c r="N166" s="372">
        <v>1076659</v>
      </c>
      <c r="O166" s="372">
        <v>1615199</v>
      </c>
      <c r="P166" s="373">
        <v>2131040</v>
      </c>
      <c r="Q166" s="372">
        <v>498004</v>
      </c>
      <c r="R166" s="372">
        <v>1075587</v>
      </c>
      <c r="S166" s="372">
        <v>1561847</v>
      </c>
      <c r="T166" s="373">
        <v>2098493</v>
      </c>
      <c r="U166" s="374">
        <v>564911</v>
      </c>
      <c r="V166" s="585">
        <v>1070350</v>
      </c>
      <c r="W166" s="585">
        <v>1701446</v>
      </c>
      <c r="X166" s="588">
        <v>2415354</v>
      </c>
      <c r="Y166" s="288" t="s">
        <v>266</v>
      </c>
      <c r="Z166" s="144" t="s">
        <v>42</v>
      </c>
      <c r="AA166" s="325"/>
    </row>
    <row r="167" spans="1:27" s="142" customFormat="1" ht="18" outlineLevel="1">
      <c r="A167" s="286"/>
      <c r="B167" s="387" t="s">
        <v>53</v>
      </c>
      <c r="C167" s="364">
        <v>6.0999999999999999E-2</v>
      </c>
      <c r="D167" s="365">
        <v>8.3000000000000004E-2</v>
      </c>
      <c r="E167" s="366">
        <v>2.1999999999999999E-2</v>
      </c>
      <c r="F167" s="366">
        <v>3.7999999999999999E-2</v>
      </c>
      <c r="G167" s="366">
        <v>6.3E-2</v>
      </c>
      <c r="H167" s="376">
        <v>9.1999999999999998E-2</v>
      </c>
      <c r="I167" s="377">
        <v>1.6E-2</v>
      </c>
      <c r="J167" s="377">
        <v>4.8000000000000001E-2</v>
      </c>
      <c r="K167" s="368">
        <v>7.0000000000000007E-2</v>
      </c>
      <c r="L167" s="369">
        <v>9.1999999999999998E-2</v>
      </c>
      <c r="M167" s="368">
        <v>2.5999999999999999E-2</v>
      </c>
      <c r="N167" s="368">
        <v>4.7E-2</v>
      </c>
      <c r="O167" s="368">
        <v>6.9000000000000006E-2</v>
      </c>
      <c r="P167" s="369">
        <v>9.5000000000000001E-2</v>
      </c>
      <c r="Q167" s="368">
        <v>2.1000000000000001E-2</v>
      </c>
      <c r="R167" s="368">
        <v>4.3999999999999997E-2</v>
      </c>
      <c r="S167" s="368">
        <v>6.4000000000000001E-2</v>
      </c>
      <c r="T167" s="369">
        <v>9.2999999999999999E-2</v>
      </c>
      <c r="U167" s="370">
        <f>+U168/12881936.74</f>
        <v>1.7999999999999999E-2</v>
      </c>
      <c r="V167" s="370">
        <f>+V168/12881937</f>
        <v>0.04</v>
      </c>
      <c r="W167" s="370">
        <f>+W168/12881937</f>
        <v>6.6000000000000003E-2</v>
      </c>
      <c r="X167" s="605">
        <f>+X168/12829955</f>
        <v>8.8999999999999996E-2</v>
      </c>
      <c r="Y167" s="288" t="s">
        <v>99</v>
      </c>
      <c r="Z167" s="144" t="s">
        <v>42</v>
      </c>
      <c r="AA167" s="325" t="s">
        <v>289</v>
      </c>
    </row>
    <row r="168" spans="1:27" s="142" customFormat="1" ht="18" outlineLevel="1">
      <c r="A168" s="286"/>
      <c r="B168" s="387" t="s">
        <v>53</v>
      </c>
      <c r="C168" s="364"/>
      <c r="D168" s="365"/>
      <c r="E168" s="372">
        <v>193106</v>
      </c>
      <c r="F168" s="372">
        <v>325565</v>
      </c>
      <c r="G168" s="372">
        <v>540950</v>
      </c>
      <c r="H168" s="386">
        <v>795975</v>
      </c>
      <c r="I168" s="378">
        <v>146954</v>
      </c>
      <c r="J168" s="378">
        <v>447293</v>
      </c>
      <c r="K168" s="372">
        <v>642314</v>
      </c>
      <c r="L168" s="373">
        <v>847550</v>
      </c>
      <c r="M168" s="372">
        <v>270966</v>
      </c>
      <c r="N168" s="372">
        <v>477517</v>
      </c>
      <c r="O168" s="372">
        <v>704030</v>
      </c>
      <c r="P168" s="373">
        <v>978085</v>
      </c>
      <c r="Q168" s="372">
        <v>235352</v>
      </c>
      <c r="R168" s="372">
        <v>487777</v>
      </c>
      <c r="S168" s="372">
        <v>734384</v>
      </c>
      <c r="T168" s="373">
        <v>1060767</v>
      </c>
      <c r="U168" s="374">
        <v>236284</v>
      </c>
      <c r="V168" s="585">
        <v>517313</v>
      </c>
      <c r="W168" s="585">
        <v>852085</v>
      </c>
      <c r="X168" s="588">
        <v>1145760</v>
      </c>
      <c r="Y168" s="288" t="s">
        <v>266</v>
      </c>
      <c r="Z168" s="144" t="s">
        <v>42</v>
      </c>
      <c r="AA168" s="325"/>
    </row>
    <row r="169" spans="1:27" s="142" customFormat="1" ht="18" outlineLevel="1">
      <c r="A169" s="286"/>
      <c r="B169" s="387" t="s">
        <v>54</v>
      </c>
      <c r="C169" s="364">
        <v>2.3E-2</v>
      </c>
      <c r="D169" s="365">
        <v>3.1E-2</v>
      </c>
      <c r="E169" s="366">
        <v>6.0000000000000001E-3</v>
      </c>
      <c r="F169" s="366">
        <v>1.4E-2</v>
      </c>
      <c r="G169" s="366">
        <v>2.1999999999999999E-2</v>
      </c>
      <c r="H169" s="376">
        <v>0.03</v>
      </c>
      <c r="I169" s="377">
        <v>6.0000000000000001E-3</v>
      </c>
      <c r="J169" s="377">
        <v>1.2999999999999999E-2</v>
      </c>
      <c r="K169" s="368">
        <v>1.9E-2</v>
      </c>
      <c r="L169" s="369">
        <v>2.5000000000000001E-2</v>
      </c>
      <c r="M169" s="368">
        <v>7.0000000000000001E-3</v>
      </c>
      <c r="N169" s="368">
        <v>1.4E-2</v>
      </c>
      <c r="O169" s="368">
        <v>2.1999999999999999E-2</v>
      </c>
      <c r="P169" s="369">
        <v>2.8000000000000001E-2</v>
      </c>
      <c r="Q169" s="368">
        <v>6.0000000000000001E-3</v>
      </c>
      <c r="R169" s="368">
        <v>1.0999999999999999E-2</v>
      </c>
      <c r="S169" s="368">
        <v>1.0999999999999999E-2</v>
      </c>
      <c r="T169" s="369">
        <v>2.3E-2</v>
      </c>
      <c r="U169" s="370">
        <f>+U170/12881936.74</f>
        <v>5.0000000000000001E-3</v>
      </c>
      <c r="V169" s="370">
        <f>+V170/12881937</f>
        <v>0.01</v>
      </c>
      <c r="W169" s="370">
        <f>+W170/12881937</f>
        <v>1.4999999999999999E-2</v>
      </c>
      <c r="X169" s="605">
        <f>+X170/12829955</f>
        <v>0.02</v>
      </c>
      <c r="Y169" s="288" t="s">
        <v>99</v>
      </c>
      <c r="Z169" s="144" t="s">
        <v>42</v>
      </c>
      <c r="AA169" s="325" t="s">
        <v>289</v>
      </c>
    </row>
    <row r="170" spans="1:27" s="142" customFormat="1" ht="18" outlineLevel="1">
      <c r="A170" s="286"/>
      <c r="B170" s="387" t="s">
        <v>54</v>
      </c>
      <c r="C170" s="364"/>
      <c r="D170" s="365"/>
      <c r="E170" s="372">
        <v>49955</v>
      </c>
      <c r="F170" s="372">
        <v>124942</v>
      </c>
      <c r="G170" s="372">
        <v>192610</v>
      </c>
      <c r="H170" s="386">
        <v>259716</v>
      </c>
      <c r="I170" s="378">
        <v>59080</v>
      </c>
      <c r="J170" s="378">
        <v>117760</v>
      </c>
      <c r="K170" s="372">
        <v>177101</v>
      </c>
      <c r="L170" s="373">
        <v>235013</v>
      </c>
      <c r="M170" s="372">
        <v>71343</v>
      </c>
      <c r="N170" s="372">
        <v>146780</v>
      </c>
      <c r="O170" s="372">
        <v>220925</v>
      </c>
      <c r="P170" s="373">
        <v>291076</v>
      </c>
      <c r="Q170" s="372">
        <v>61999</v>
      </c>
      <c r="R170" s="372">
        <v>127326</v>
      </c>
      <c r="S170" s="372">
        <v>124544</v>
      </c>
      <c r="T170" s="373">
        <v>260804</v>
      </c>
      <c r="U170" s="374">
        <v>66007</v>
      </c>
      <c r="V170" s="585">
        <v>134729</v>
      </c>
      <c r="W170" s="585">
        <v>199549</v>
      </c>
      <c r="X170" s="588">
        <v>261881</v>
      </c>
      <c r="Y170" s="288" t="s">
        <v>266</v>
      </c>
      <c r="Z170" s="144" t="s">
        <v>42</v>
      </c>
      <c r="AA170" s="325"/>
    </row>
    <row r="171" spans="1:27" s="142" customFormat="1" ht="18" outlineLevel="1">
      <c r="A171" s="286"/>
      <c r="B171" s="387" t="s">
        <v>55</v>
      </c>
      <c r="C171" s="368">
        <v>2.3E-2</v>
      </c>
      <c r="D171" s="369">
        <v>2.8000000000000001E-2</v>
      </c>
      <c r="E171" s="368">
        <v>8.0000000000000002E-3</v>
      </c>
      <c r="F171" s="368">
        <v>1.2999999999999999E-2</v>
      </c>
      <c r="G171" s="368">
        <v>2.1999999999999999E-2</v>
      </c>
      <c r="H171" s="369">
        <v>3.2000000000000001E-2</v>
      </c>
      <c r="I171" s="368">
        <v>3.0000000000000001E-3</v>
      </c>
      <c r="J171" s="368">
        <v>3.0000000000000001E-3</v>
      </c>
      <c r="K171" s="368">
        <v>4.0000000000000001E-3</v>
      </c>
      <c r="L171" s="369">
        <v>7.0000000000000001E-3</v>
      </c>
      <c r="M171" s="368">
        <v>8.9999999999999993E-3</v>
      </c>
      <c r="N171" s="368">
        <v>1.7000000000000001E-2</v>
      </c>
      <c r="O171" s="368">
        <v>2.5999999999999999E-2</v>
      </c>
      <c r="P171" s="369">
        <v>3.4000000000000002E-2</v>
      </c>
      <c r="Q171" s="368">
        <v>8.9999999999999993E-3</v>
      </c>
      <c r="R171" s="368">
        <v>1.6E-2</v>
      </c>
      <c r="S171" s="368">
        <v>2.3E-2</v>
      </c>
      <c r="T171" s="369">
        <v>0.03</v>
      </c>
      <c r="U171" s="370">
        <f>+U172/12881936.74</f>
        <v>7.0000000000000001E-3</v>
      </c>
      <c r="V171" s="370">
        <f>+V172/12881937</f>
        <v>1.2999999999999999E-2</v>
      </c>
      <c r="W171" s="370">
        <f>+W172/12881937</f>
        <v>2.1000000000000001E-2</v>
      </c>
      <c r="X171" s="605">
        <f>+X172/12829955</f>
        <v>2.9000000000000001E-2</v>
      </c>
      <c r="Y171" s="288" t="s">
        <v>99</v>
      </c>
      <c r="Z171" s="144" t="s">
        <v>42</v>
      </c>
      <c r="AA171" s="325" t="s">
        <v>289</v>
      </c>
    </row>
    <row r="172" spans="1:27" s="142" customFormat="1" ht="18" outlineLevel="1">
      <c r="A172" s="286"/>
      <c r="B172" s="387" t="s">
        <v>55</v>
      </c>
      <c r="C172" s="368"/>
      <c r="D172" s="369"/>
      <c r="E172" s="372">
        <v>66122</v>
      </c>
      <c r="F172" s="372">
        <v>111938</v>
      </c>
      <c r="G172" s="372">
        <v>192122</v>
      </c>
      <c r="H172" s="373">
        <v>272723</v>
      </c>
      <c r="I172" s="372">
        <v>55554</v>
      </c>
      <c r="J172" s="372">
        <v>111938</v>
      </c>
      <c r="K172" s="372">
        <v>192122</v>
      </c>
      <c r="L172" s="373">
        <v>268153</v>
      </c>
      <c r="M172" s="372">
        <v>92688</v>
      </c>
      <c r="N172" s="372">
        <v>174389</v>
      </c>
      <c r="O172" s="372">
        <v>266418</v>
      </c>
      <c r="P172" s="373">
        <v>351366</v>
      </c>
      <c r="Q172" s="372">
        <v>100076</v>
      </c>
      <c r="R172" s="372">
        <v>174389</v>
      </c>
      <c r="S172" s="372">
        <v>260361</v>
      </c>
      <c r="T172" s="373">
        <v>344981</v>
      </c>
      <c r="U172" s="374">
        <v>92113</v>
      </c>
      <c r="V172" s="585">
        <v>172643</v>
      </c>
      <c r="W172" s="585">
        <v>275460</v>
      </c>
      <c r="X172" s="588">
        <v>369900</v>
      </c>
      <c r="Y172" s="288" t="s">
        <v>266</v>
      </c>
      <c r="Z172" s="144" t="s">
        <v>42</v>
      </c>
      <c r="AA172" s="325"/>
    </row>
    <row r="173" spans="1:27" s="142" customFormat="1" ht="18" outlineLevel="1">
      <c r="A173" s="286"/>
      <c r="B173" s="387" t="s">
        <v>66</v>
      </c>
      <c r="C173" s="364">
        <v>3.0000000000000001E-3</v>
      </c>
      <c r="D173" s="365">
        <v>5.0000000000000001E-3</v>
      </c>
      <c r="E173" s="366">
        <v>1E-3</v>
      </c>
      <c r="F173" s="366">
        <v>2E-3</v>
      </c>
      <c r="G173" s="366">
        <v>3.0000000000000001E-3</v>
      </c>
      <c r="H173" s="376">
        <v>4.0000000000000001E-3</v>
      </c>
      <c r="I173" s="377">
        <v>6.0000000000000001E-3</v>
      </c>
      <c r="J173" s="377">
        <v>1.4E-2</v>
      </c>
      <c r="K173" s="368">
        <v>2.1000000000000001E-2</v>
      </c>
      <c r="L173" s="369">
        <v>2.9000000000000001E-2</v>
      </c>
      <c r="M173" s="368">
        <v>1E-3</v>
      </c>
      <c r="N173" s="368">
        <v>3.0000000000000001E-3</v>
      </c>
      <c r="O173" s="368">
        <v>3.0000000000000001E-3</v>
      </c>
      <c r="P173" s="369">
        <v>3.0000000000000001E-3</v>
      </c>
      <c r="Q173" s="368">
        <v>1E-3</v>
      </c>
      <c r="R173" s="368">
        <v>1E-3</v>
      </c>
      <c r="S173" s="368">
        <v>1E-3</v>
      </c>
      <c r="T173" s="369">
        <v>2E-3</v>
      </c>
      <c r="U173" s="370">
        <f>+U174/12881936.74</f>
        <v>1E-3</v>
      </c>
      <c r="V173" s="370">
        <f>+V174/12881937</f>
        <v>1E-3</v>
      </c>
      <c r="W173" s="370">
        <f>+W174/12881937</f>
        <v>4.0000000000000001E-3</v>
      </c>
      <c r="X173" s="605">
        <f>+X174/12829955</f>
        <v>5.0000000000000001E-3</v>
      </c>
      <c r="Y173" s="288" t="s">
        <v>99</v>
      </c>
      <c r="Z173" s="144" t="s">
        <v>42</v>
      </c>
      <c r="AA173" s="325" t="s">
        <v>289</v>
      </c>
    </row>
    <row r="174" spans="1:27" s="142" customFormat="1" ht="18" outlineLevel="1">
      <c r="A174" s="286"/>
      <c r="B174" s="387" t="s">
        <v>66</v>
      </c>
      <c r="C174" s="364"/>
      <c r="D174" s="364"/>
      <c r="E174" s="388">
        <v>10605</v>
      </c>
      <c r="F174" s="372">
        <v>20918</v>
      </c>
      <c r="G174" s="372">
        <v>29479</v>
      </c>
      <c r="H174" s="386">
        <v>34242</v>
      </c>
      <c r="I174" s="378">
        <v>23675</v>
      </c>
      <c r="J174" s="378">
        <v>20918</v>
      </c>
      <c r="K174" s="372">
        <v>35388</v>
      </c>
      <c r="L174" s="373">
        <v>65520</v>
      </c>
      <c r="M174" s="372">
        <v>11149</v>
      </c>
      <c r="N174" s="372">
        <v>28846</v>
      </c>
      <c r="O174" s="372">
        <v>34020</v>
      </c>
      <c r="P174" s="373">
        <v>35332</v>
      </c>
      <c r="Q174" s="372">
        <v>6005</v>
      </c>
      <c r="R174" s="372">
        <v>12311</v>
      </c>
      <c r="S174" s="372">
        <v>14655</v>
      </c>
      <c r="T174" s="373">
        <v>23217</v>
      </c>
      <c r="U174" s="374">
        <v>9489</v>
      </c>
      <c r="V174" s="585">
        <v>15741</v>
      </c>
      <c r="W174" s="585">
        <v>48757</v>
      </c>
      <c r="X174" s="588">
        <v>69603</v>
      </c>
      <c r="Y174" s="288" t="s">
        <v>266</v>
      </c>
      <c r="Z174" s="144" t="s">
        <v>42</v>
      </c>
      <c r="AA174" s="325"/>
    </row>
    <row r="175" spans="1:27" s="142" customFormat="1" ht="18" outlineLevel="1">
      <c r="A175" s="286"/>
      <c r="B175" s="387" t="s">
        <v>102</v>
      </c>
      <c r="C175" s="364">
        <v>6.0000000000000001E-3</v>
      </c>
      <c r="D175" s="364">
        <v>8.9999999999999993E-3</v>
      </c>
      <c r="E175" s="389">
        <v>2E-3</v>
      </c>
      <c r="F175" s="364">
        <v>4.0000000000000001E-3</v>
      </c>
      <c r="G175" s="364">
        <v>6.0000000000000001E-3</v>
      </c>
      <c r="H175" s="381">
        <v>8.0000000000000002E-3</v>
      </c>
      <c r="I175" s="380">
        <v>5.0000000000000001E-3</v>
      </c>
      <c r="J175" s="380">
        <v>1.2E-2</v>
      </c>
      <c r="K175" s="368">
        <v>1.7000000000000001E-2</v>
      </c>
      <c r="L175" s="369">
        <v>2.1999999999999999E-2</v>
      </c>
      <c r="M175" s="368">
        <v>5.0000000000000001E-3</v>
      </c>
      <c r="N175" s="368">
        <v>1.0999999999999999E-2</v>
      </c>
      <c r="O175" s="368">
        <v>1.7000000000000001E-2</v>
      </c>
      <c r="P175" s="369">
        <v>2.3E-2</v>
      </c>
      <c r="Q175" s="368">
        <v>6.0000000000000001E-3</v>
      </c>
      <c r="R175" s="368">
        <v>1.0999999999999999E-2</v>
      </c>
      <c r="S175" s="368">
        <v>1.6E-2</v>
      </c>
      <c r="T175" s="369">
        <v>2.1000000000000001E-2</v>
      </c>
      <c r="U175" s="370">
        <f>+U176/12881936.74</f>
        <v>4.0000000000000001E-3</v>
      </c>
      <c r="V175" s="370">
        <f>+V176/12881937</f>
        <v>0.01</v>
      </c>
      <c r="W175" s="370">
        <f>+W176/12881937</f>
        <v>1.0999999999999999E-2</v>
      </c>
      <c r="X175" s="605">
        <f>+X176/12829955</f>
        <v>0.02</v>
      </c>
      <c r="Y175" s="288" t="s">
        <v>99</v>
      </c>
      <c r="Z175" s="144" t="s">
        <v>42</v>
      </c>
      <c r="AA175" s="325" t="s">
        <v>289</v>
      </c>
    </row>
    <row r="176" spans="1:27" s="142" customFormat="1" ht="18" outlineLevel="1">
      <c r="A176" s="286"/>
      <c r="B176" s="387" t="s">
        <v>102</v>
      </c>
      <c r="C176" s="364"/>
      <c r="D176" s="364"/>
      <c r="E176" s="390">
        <v>14869</v>
      </c>
      <c r="F176" s="391">
        <v>30202</v>
      </c>
      <c r="G176" s="391">
        <v>51455</v>
      </c>
      <c r="H176" s="392">
        <v>70505</v>
      </c>
      <c r="I176" s="393">
        <v>42449</v>
      </c>
      <c r="J176" s="393">
        <v>109342</v>
      </c>
      <c r="K176" s="372">
        <v>153430</v>
      </c>
      <c r="L176" s="373">
        <v>199385</v>
      </c>
      <c r="M176" s="372">
        <v>49313</v>
      </c>
      <c r="N176" s="372">
        <v>115002</v>
      </c>
      <c r="O176" s="372">
        <v>179179</v>
      </c>
      <c r="P176" s="373">
        <v>235910</v>
      </c>
      <c r="Q176" s="372">
        <v>69327</v>
      </c>
      <c r="R176" s="372">
        <v>126936</v>
      </c>
      <c r="S176" s="372">
        <v>186701</v>
      </c>
      <c r="T176" s="394">
        <v>237457</v>
      </c>
      <c r="U176" s="374">
        <v>57333</v>
      </c>
      <c r="V176" s="585">
        <v>122509</v>
      </c>
      <c r="W176" s="585">
        <v>145463</v>
      </c>
      <c r="X176" s="588">
        <v>250777</v>
      </c>
      <c r="Y176" s="288" t="s">
        <v>266</v>
      </c>
      <c r="Z176" s="144" t="s">
        <v>42</v>
      </c>
      <c r="AA176" s="325"/>
    </row>
    <row r="177" spans="1:27" s="142" customFormat="1" ht="18" outlineLevel="1">
      <c r="A177" s="286"/>
      <c r="B177" s="395" t="s">
        <v>101</v>
      </c>
      <c r="C177" s="364">
        <v>4.0000000000000001E-3</v>
      </c>
      <c r="D177" s="364">
        <v>5.0000000000000001E-3</v>
      </c>
      <c r="E177" s="389">
        <v>1E-3</v>
      </c>
      <c r="F177" s="364">
        <v>1E-3</v>
      </c>
      <c r="G177" s="364">
        <v>2E-3</v>
      </c>
      <c r="H177" s="381">
        <v>3.0000000000000001E-3</v>
      </c>
      <c r="I177" s="380">
        <v>0</v>
      </c>
      <c r="J177" s="380">
        <v>0</v>
      </c>
      <c r="K177" s="368">
        <v>1E-3</v>
      </c>
      <c r="L177" s="369">
        <v>2E-3</v>
      </c>
      <c r="M177" s="368">
        <v>0</v>
      </c>
      <c r="N177" s="368">
        <v>1E-3</v>
      </c>
      <c r="O177" s="368">
        <v>2E-3</v>
      </c>
      <c r="P177" s="369">
        <v>3.0000000000000001E-3</v>
      </c>
      <c r="Q177" s="368">
        <v>1E-3</v>
      </c>
      <c r="R177" s="368">
        <v>1E-3</v>
      </c>
      <c r="S177" s="368">
        <v>2E-3</v>
      </c>
      <c r="T177" s="369">
        <v>2E-3</v>
      </c>
      <c r="U177" s="370">
        <f>+U178/12881936.74</f>
        <v>0</v>
      </c>
      <c r="V177" s="370">
        <f>+V178/12881937</f>
        <v>1E-3</v>
      </c>
      <c r="W177" s="370">
        <f>+W178/12881937</f>
        <v>1E-3</v>
      </c>
      <c r="X177" s="605">
        <f>+X178/12829955</f>
        <v>2E-3</v>
      </c>
      <c r="Y177" s="288" t="s">
        <v>99</v>
      </c>
      <c r="Z177" s="144" t="s">
        <v>42</v>
      </c>
      <c r="AA177" s="325" t="s">
        <v>289</v>
      </c>
    </row>
    <row r="178" spans="1:27" s="142" customFormat="1" ht="18" outlineLevel="1">
      <c r="A178" s="286"/>
      <c r="B178" s="395" t="s">
        <v>101</v>
      </c>
      <c r="C178" s="364"/>
      <c r="D178" s="364"/>
      <c r="E178" s="390">
        <v>6129</v>
      </c>
      <c r="F178" s="391">
        <v>11846</v>
      </c>
      <c r="G178" s="391">
        <v>17732</v>
      </c>
      <c r="H178" s="392">
        <v>25248</v>
      </c>
      <c r="I178" s="396">
        <v>0</v>
      </c>
      <c r="J178" s="393">
        <v>3469</v>
      </c>
      <c r="K178" s="372">
        <v>10703</v>
      </c>
      <c r="L178" s="373">
        <v>18267</v>
      </c>
      <c r="M178" s="372">
        <v>4037</v>
      </c>
      <c r="N178" s="372">
        <v>11115</v>
      </c>
      <c r="O178" s="372">
        <v>17000</v>
      </c>
      <c r="P178" s="373">
        <v>8188</v>
      </c>
      <c r="Q178" s="372">
        <v>8434</v>
      </c>
      <c r="R178" s="372">
        <v>14177</v>
      </c>
      <c r="S178" s="372">
        <v>18752</v>
      </c>
      <c r="T178" s="373">
        <v>23522</v>
      </c>
      <c r="U178" s="374">
        <v>3898</v>
      </c>
      <c r="V178" s="585">
        <v>11701</v>
      </c>
      <c r="W178" s="585">
        <v>17516</v>
      </c>
      <c r="X178" s="588">
        <v>22940</v>
      </c>
      <c r="Y178" s="288" t="s">
        <v>266</v>
      </c>
      <c r="Z178" s="144" t="s">
        <v>42</v>
      </c>
      <c r="AA178" s="325"/>
    </row>
    <row r="179" spans="1:27" s="142" customFormat="1" ht="18" outlineLevel="1">
      <c r="A179" s="286"/>
      <c r="B179" s="395" t="s">
        <v>100</v>
      </c>
      <c r="C179" s="368">
        <v>7.8E-2</v>
      </c>
      <c r="D179" s="368">
        <v>0.115</v>
      </c>
      <c r="E179" s="397">
        <v>0.02</v>
      </c>
      <c r="F179" s="368">
        <v>3.9E-2</v>
      </c>
      <c r="G179" s="368">
        <v>7.2999999999999995E-2</v>
      </c>
      <c r="H179" s="369">
        <v>8.7999999999999995E-2</v>
      </c>
      <c r="I179" s="368">
        <v>1.0999999999999999E-2</v>
      </c>
      <c r="J179" s="368">
        <v>2.4E-2</v>
      </c>
      <c r="K179" s="368">
        <v>3.6999999999999998E-2</v>
      </c>
      <c r="L179" s="369">
        <v>4.8000000000000001E-2</v>
      </c>
      <c r="M179" s="368">
        <v>1.9E-2</v>
      </c>
      <c r="N179" s="368">
        <v>3.5000000000000003E-2</v>
      </c>
      <c r="O179" s="368">
        <v>4.8000000000000001E-2</v>
      </c>
      <c r="P179" s="369">
        <v>8.5999999999999993E-2</v>
      </c>
      <c r="Q179" s="368">
        <v>8.9999999999999993E-3</v>
      </c>
      <c r="R179" s="368">
        <v>1.7999999999999999E-2</v>
      </c>
      <c r="S179" s="368">
        <v>3.3000000000000002E-2</v>
      </c>
      <c r="T179" s="369">
        <v>3.6999999999999998E-2</v>
      </c>
      <c r="U179" s="370">
        <f>+U180/12881936.74</f>
        <v>8.0000000000000002E-3</v>
      </c>
      <c r="V179" s="370">
        <f>+V180/12881937</f>
        <v>1.2999999999999999E-2</v>
      </c>
      <c r="W179" s="370">
        <f>+W180/12881937</f>
        <v>1.7000000000000001E-2</v>
      </c>
      <c r="X179" s="605">
        <f>+X180/12829955</f>
        <v>7.2999999999999995E-2</v>
      </c>
      <c r="Y179" s="288" t="s">
        <v>99</v>
      </c>
      <c r="Z179" s="144" t="s">
        <v>42</v>
      </c>
      <c r="AA179" s="325" t="s">
        <v>289</v>
      </c>
    </row>
    <row r="180" spans="1:27" s="142" customFormat="1" ht="18" outlineLevel="1">
      <c r="A180" s="286"/>
      <c r="B180" s="395" t="s">
        <v>100</v>
      </c>
      <c r="C180" s="368"/>
      <c r="D180" s="368"/>
      <c r="E180" s="388">
        <v>173818</v>
      </c>
      <c r="F180" s="372">
        <v>332591</v>
      </c>
      <c r="G180" s="372">
        <v>625044</v>
      </c>
      <c r="H180" s="373">
        <v>760512</v>
      </c>
      <c r="I180" s="372">
        <v>98673</v>
      </c>
      <c r="J180" s="372">
        <v>218646</v>
      </c>
      <c r="K180" s="372">
        <v>338922</v>
      </c>
      <c r="L180" s="373">
        <v>445104</v>
      </c>
      <c r="M180" s="372">
        <v>102267</v>
      </c>
      <c r="N180" s="372">
        <v>360342</v>
      </c>
      <c r="O180" s="372">
        <v>489439</v>
      </c>
      <c r="P180" s="373">
        <v>879732</v>
      </c>
      <c r="Q180" s="372">
        <v>102267</v>
      </c>
      <c r="R180" s="372">
        <v>205595</v>
      </c>
      <c r="S180" s="372">
        <v>380241</v>
      </c>
      <c r="T180" s="373">
        <v>420357</v>
      </c>
      <c r="U180" s="374">
        <v>101639</v>
      </c>
      <c r="V180" s="585">
        <v>169244</v>
      </c>
      <c r="W180" s="585">
        <v>225009</v>
      </c>
      <c r="X180" s="588">
        <v>939809</v>
      </c>
      <c r="Y180" s="288" t="s">
        <v>266</v>
      </c>
      <c r="Z180" s="144" t="s">
        <v>42</v>
      </c>
      <c r="AA180" s="325"/>
    </row>
    <row r="181" spans="1:27" s="142" customFormat="1" ht="18" outlineLevel="1">
      <c r="A181" s="286"/>
      <c r="B181" s="379" t="s">
        <v>178</v>
      </c>
      <c r="C181" s="364">
        <v>0.01</v>
      </c>
      <c r="D181" s="364">
        <v>1.0999999999999999E-2</v>
      </c>
      <c r="E181" s="389">
        <v>6.0000000000000001E-3</v>
      </c>
      <c r="F181" s="364">
        <v>8.0000000000000002E-3</v>
      </c>
      <c r="G181" s="364">
        <v>8.9999999999999993E-3</v>
      </c>
      <c r="H181" s="381">
        <v>0.01</v>
      </c>
      <c r="I181" s="380">
        <v>4.0000000000000001E-3</v>
      </c>
      <c r="J181" s="380">
        <v>6.0000000000000001E-3</v>
      </c>
      <c r="K181" s="368">
        <v>7.0000000000000001E-3</v>
      </c>
      <c r="L181" s="369">
        <v>1.2999999999999999E-2</v>
      </c>
      <c r="M181" s="368">
        <v>4.0000000000000001E-3</v>
      </c>
      <c r="N181" s="368">
        <v>8.0000000000000002E-3</v>
      </c>
      <c r="O181" s="368">
        <v>1.0999999999999999E-2</v>
      </c>
      <c r="P181" s="369">
        <v>1.2E-2</v>
      </c>
      <c r="Q181" s="368">
        <v>5.0000000000000001E-3</v>
      </c>
      <c r="R181" s="368">
        <v>7.0000000000000001E-3</v>
      </c>
      <c r="S181" s="368">
        <v>8.9999999999999993E-3</v>
      </c>
      <c r="T181" s="369">
        <v>1.2999999999999999E-2</v>
      </c>
      <c r="U181" s="370">
        <f>+U182/12881936.74</f>
        <v>5.0000000000000001E-3</v>
      </c>
      <c r="V181" s="370">
        <f>+V182/12881937</f>
        <v>7.0000000000000001E-3</v>
      </c>
      <c r="W181" s="370">
        <f>+W182/12881937</f>
        <v>1.0999999999999999E-2</v>
      </c>
      <c r="X181" s="605">
        <f>+X182/12829955</f>
        <v>1.6E-2</v>
      </c>
      <c r="Y181" s="288" t="s">
        <v>99</v>
      </c>
      <c r="Z181" s="144" t="s">
        <v>42</v>
      </c>
      <c r="AA181" s="325" t="s">
        <v>289</v>
      </c>
    </row>
    <row r="182" spans="1:27" s="142" customFormat="1" ht="18" outlineLevel="1">
      <c r="A182" s="286"/>
      <c r="B182" s="379" t="s">
        <v>178</v>
      </c>
      <c r="C182" s="364"/>
      <c r="D182" s="364"/>
      <c r="E182" s="390">
        <v>54113</v>
      </c>
      <c r="F182" s="391">
        <v>67606</v>
      </c>
      <c r="G182" s="391">
        <v>77877</v>
      </c>
      <c r="H182" s="398">
        <v>86397</v>
      </c>
      <c r="I182" s="399">
        <v>37982</v>
      </c>
      <c r="J182" s="399">
        <v>54936</v>
      </c>
      <c r="K182" s="372">
        <v>61777</v>
      </c>
      <c r="L182" s="373">
        <v>116344</v>
      </c>
      <c r="M182" s="372">
        <v>40051</v>
      </c>
      <c r="N182" s="372">
        <v>17505</v>
      </c>
      <c r="O182" s="372">
        <v>113012</v>
      </c>
      <c r="P182" s="373">
        <v>124820</v>
      </c>
      <c r="Q182" s="372">
        <v>52153</v>
      </c>
      <c r="R182" s="372">
        <v>81398</v>
      </c>
      <c r="S182" s="372">
        <v>106440</v>
      </c>
      <c r="T182" s="373">
        <v>150770</v>
      </c>
      <c r="U182" s="374">
        <v>64844</v>
      </c>
      <c r="V182" s="330">
        <v>93152</v>
      </c>
      <c r="W182" s="330">
        <v>146825</v>
      </c>
      <c r="X182" s="331">
        <v>207294</v>
      </c>
      <c r="Y182" s="288" t="s">
        <v>266</v>
      </c>
      <c r="Z182" s="324" t="s">
        <v>42</v>
      </c>
      <c r="AA182" s="325"/>
    </row>
    <row r="183" spans="1:27" s="142" customFormat="1" ht="3" customHeight="1" outlineLevel="1">
      <c r="A183" s="286"/>
      <c r="B183" s="379" t="s">
        <v>178</v>
      </c>
      <c r="C183" s="400"/>
      <c r="D183" s="400"/>
      <c r="E183" s="401"/>
      <c r="F183" s="400"/>
      <c r="G183" s="400"/>
      <c r="H183" s="402"/>
      <c r="I183" s="400"/>
      <c r="J183" s="400"/>
      <c r="K183" s="155"/>
      <c r="L183" s="232"/>
      <c r="M183" s="155"/>
      <c r="N183" s="155"/>
      <c r="O183" s="155"/>
      <c r="P183" s="232"/>
      <c r="Q183" s="155"/>
      <c r="R183" s="155"/>
      <c r="S183" s="155"/>
      <c r="T183" s="232"/>
      <c r="U183" s="155"/>
      <c r="V183" s="155"/>
      <c r="W183" s="155"/>
      <c r="X183" s="232"/>
      <c r="Y183" s="156"/>
      <c r="Z183" s="324"/>
      <c r="AA183" s="325"/>
    </row>
    <row r="184" spans="1:27" s="142" customFormat="1" ht="18" outlineLevel="1">
      <c r="A184" s="286"/>
      <c r="B184" s="375"/>
      <c r="C184" s="360"/>
      <c r="D184" s="360"/>
      <c r="E184" s="403"/>
      <c r="F184" s="360"/>
      <c r="G184" s="360"/>
      <c r="H184" s="331"/>
      <c r="I184" s="330"/>
      <c r="J184" s="330"/>
      <c r="K184" s="155"/>
      <c r="L184" s="232"/>
      <c r="M184" s="155"/>
      <c r="N184" s="155"/>
      <c r="O184" s="155"/>
      <c r="P184" s="232"/>
      <c r="Q184" s="155"/>
      <c r="R184" s="155"/>
      <c r="S184" s="155"/>
      <c r="T184" s="232"/>
      <c r="U184" s="155"/>
      <c r="V184" s="155"/>
      <c r="W184" s="155"/>
      <c r="X184" s="232"/>
      <c r="Y184" s="283"/>
      <c r="Z184" s="404"/>
      <c r="AA184" s="325"/>
    </row>
    <row r="185" spans="1:27" s="178" customFormat="1" ht="18" customHeight="1" outlineLevel="1">
      <c r="A185" s="295" t="s">
        <v>387</v>
      </c>
      <c r="B185" s="295" t="s">
        <v>112</v>
      </c>
      <c r="C185" s="177"/>
      <c r="D185" s="177"/>
      <c r="E185" s="213"/>
      <c r="F185" s="177"/>
      <c r="G185" s="177"/>
      <c r="H185" s="214"/>
      <c r="I185" s="177"/>
      <c r="J185" s="177"/>
      <c r="K185" s="177"/>
      <c r="L185" s="214"/>
      <c r="M185" s="177"/>
      <c r="N185" s="177"/>
      <c r="O185" s="177"/>
      <c r="P185" s="214"/>
      <c r="Q185" s="184"/>
      <c r="R185" s="177"/>
      <c r="S185" s="177"/>
      <c r="T185" s="214"/>
      <c r="U185" s="247"/>
      <c r="V185" s="247"/>
      <c r="W185" s="177"/>
      <c r="X185" s="214"/>
      <c r="Y185" s="405"/>
      <c r="Z185" s="300"/>
      <c r="AA185" s="301"/>
    </row>
    <row r="186" spans="1:27" s="178" customFormat="1" ht="18" customHeight="1" outlineLevel="1">
      <c r="A186" s="295"/>
      <c r="B186" s="406" t="s">
        <v>313</v>
      </c>
      <c r="C186" s="407">
        <v>0.76600000000000001</v>
      </c>
      <c r="D186" s="407">
        <v>0.73399999999999999</v>
      </c>
      <c r="E186" s="408">
        <v>0.76300000000000001</v>
      </c>
      <c r="F186" s="407">
        <v>0.80500000000000005</v>
      </c>
      <c r="G186" s="407">
        <v>0.748</v>
      </c>
      <c r="H186" s="409">
        <v>0.71799999999999997</v>
      </c>
      <c r="I186" s="407">
        <v>0.746</v>
      </c>
      <c r="J186" s="407">
        <v>0.90100000000000002</v>
      </c>
      <c r="K186" s="407">
        <v>0.89100000000000001</v>
      </c>
      <c r="L186" s="409">
        <v>0.90700000000000003</v>
      </c>
      <c r="M186" s="407">
        <v>0.81100000000000005</v>
      </c>
      <c r="N186" s="407">
        <v>0.85199999999999998</v>
      </c>
      <c r="O186" s="407">
        <v>0.84699999999999998</v>
      </c>
      <c r="P186" s="409">
        <v>0.85199999999999998</v>
      </c>
      <c r="Q186" s="407">
        <v>0.73799999999999999</v>
      </c>
      <c r="R186" s="407">
        <v>0.73199999999999998</v>
      </c>
      <c r="S186" s="316">
        <v>0.77900000000000003</v>
      </c>
      <c r="T186" s="409">
        <v>0.74</v>
      </c>
      <c r="U186" s="410">
        <v>0.67</v>
      </c>
      <c r="V186" s="316">
        <v>0.66200000000000003</v>
      </c>
      <c r="W186" s="354">
        <f>389.6/549.8</f>
        <v>0.70899999999999996</v>
      </c>
      <c r="X186" s="409">
        <f>+X189/549.86</f>
        <v>0.68500000000000005</v>
      </c>
      <c r="Y186" s="311" t="s">
        <v>99</v>
      </c>
      <c r="Z186" s="251" t="s">
        <v>68</v>
      </c>
      <c r="AA186" s="301"/>
    </row>
    <row r="187" spans="1:27" s="178" customFormat="1" ht="18" customHeight="1" outlineLevel="1">
      <c r="B187" s="411" t="s">
        <v>63</v>
      </c>
      <c r="C187" s="412">
        <v>264.89999999999998</v>
      </c>
      <c r="D187" s="412">
        <v>261.39999999999998</v>
      </c>
      <c r="E187" s="413">
        <v>263.2</v>
      </c>
      <c r="F187" s="412">
        <v>281.39999999999998</v>
      </c>
      <c r="G187" s="412">
        <v>277.39999999999998</v>
      </c>
      <c r="H187" s="249">
        <v>264</v>
      </c>
      <c r="I187" s="247">
        <v>266</v>
      </c>
      <c r="J187" s="247">
        <v>268</v>
      </c>
      <c r="K187" s="247">
        <v>266.10000000000002</v>
      </c>
      <c r="L187" s="247">
        <v>269.89999999999998</v>
      </c>
      <c r="M187" s="248">
        <v>273.39999999999998</v>
      </c>
      <c r="N187" s="247">
        <v>286.5</v>
      </c>
      <c r="O187" s="247">
        <v>285.7</v>
      </c>
      <c r="P187" s="249">
        <v>297.89999999999998</v>
      </c>
      <c r="Q187" s="247">
        <v>301.2</v>
      </c>
      <c r="R187" s="247">
        <v>300.7</v>
      </c>
      <c r="S187" s="247">
        <v>324.8</v>
      </c>
      <c r="T187" s="249">
        <v>298.8</v>
      </c>
      <c r="U187" s="184">
        <v>298.60000000000002</v>
      </c>
      <c r="V187" s="414">
        <v>295.10000000000002</v>
      </c>
      <c r="W187" s="177">
        <v>292</v>
      </c>
      <c r="X187" s="214">
        <v>278.2</v>
      </c>
      <c r="Y187" s="318" t="s">
        <v>183</v>
      </c>
      <c r="Z187" s="251" t="s">
        <v>68</v>
      </c>
      <c r="AA187" s="301" t="s">
        <v>243</v>
      </c>
    </row>
    <row r="188" spans="1:27" s="178" customFormat="1" ht="18" customHeight="1" outlineLevel="1">
      <c r="B188" s="411" t="s">
        <v>62</v>
      </c>
      <c r="C188" s="412">
        <v>22.8</v>
      </c>
      <c r="D188" s="412">
        <v>30.6</v>
      </c>
      <c r="E188" s="413">
        <v>51.2</v>
      </c>
      <c r="F188" s="412">
        <v>50.6</v>
      </c>
      <c r="G188" s="412">
        <v>31.1</v>
      </c>
      <c r="H188" s="249">
        <v>32</v>
      </c>
      <c r="I188" s="247">
        <v>53</v>
      </c>
      <c r="J188" s="247">
        <v>117</v>
      </c>
      <c r="K188" s="247">
        <v>114.6</v>
      </c>
      <c r="L188" s="247">
        <v>117.7</v>
      </c>
      <c r="M188" s="248">
        <v>110.2</v>
      </c>
      <c r="N188" s="247">
        <v>116.3</v>
      </c>
      <c r="O188" s="247">
        <v>114.8</v>
      </c>
      <c r="P188" s="249">
        <v>105.1</v>
      </c>
      <c r="Q188" s="247">
        <v>101.2</v>
      </c>
      <c r="R188" s="247">
        <v>98.2</v>
      </c>
      <c r="S188" s="247">
        <v>106.9</v>
      </c>
      <c r="T188" s="249">
        <v>91.3</v>
      </c>
      <c r="U188" s="184">
        <v>92.9</v>
      </c>
      <c r="V188" s="247">
        <v>91.5</v>
      </c>
      <c r="W188" s="177">
        <v>97.6</v>
      </c>
      <c r="X188" s="214">
        <v>98.4</v>
      </c>
      <c r="Y188" s="318" t="s">
        <v>183</v>
      </c>
      <c r="Z188" s="251" t="s">
        <v>68</v>
      </c>
      <c r="AA188" s="301" t="s">
        <v>243</v>
      </c>
    </row>
    <row r="189" spans="1:27" s="178" customFormat="1" ht="18" customHeight="1" outlineLevel="1">
      <c r="B189" s="411" t="s">
        <v>310</v>
      </c>
      <c r="C189" s="412">
        <f>SUM(C187:C188)</f>
        <v>287.7</v>
      </c>
      <c r="D189" s="615">
        <f t="shared" ref="D189:W189" si="15">SUM(D187:D188)</f>
        <v>292</v>
      </c>
      <c r="E189" s="412">
        <f t="shared" si="15"/>
        <v>314.39999999999998</v>
      </c>
      <c r="F189" s="412">
        <f t="shared" si="15"/>
        <v>332</v>
      </c>
      <c r="G189" s="412">
        <f t="shared" si="15"/>
        <v>308.5</v>
      </c>
      <c r="H189" s="615">
        <f t="shared" si="15"/>
        <v>296</v>
      </c>
      <c r="I189" s="413">
        <f t="shared" si="15"/>
        <v>319</v>
      </c>
      <c r="J189" s="412">
        <f t="shared" si="15"/>
        <v>385</v>
      </c>
      <c r="K189" s="412">
        <f t="shared" si="15"/>
        <v>380.7</v>
      </c>
      <c r="L189" s="615">
        <f t="shared" si="15"/>
        <v>387.6</v>
      </c>
      <c r="M189" s="412">
        <f t="shared" si="15"/>
        <v>383.6</v>
      </c>
      <c r="N189" s="412">
        <f t="shared" si="15"/>
        <v>402.8</v>
      </c>
      <c r="O189" s="412">
        <f t="shared" si="15"/>
        <v>400.5</v>
      </c>
      <c r="P189" s="615">
        <f t="shared" si="15"/>
        <v>403</v>
      </c>
      <c r="Q189" s="413">
        <f t="shared" si="15"/>
        <v>402.4</v>
      </c>
      <c r="R189" s="412">
        <f t="shared" si="15"/>
        <v>398.9</v>
      </c>
      <c r="S189" s="412">
        <f t="shared" si="15"/>
        <v>431.7</v>
      </c>
      <c r="T189" s="615">
        <f t="shared" si="15"/>
        <v>390.1</v>
      </c>
      <c r="U189" s="412">
        <f t="shared" si="15"/>
        <v>391.5</v>
      </c>
      <c r="V189" s="412">
        <f t="shared" si="15"/>
        <v>386.6</v>
      </c>
      <c r="W189" s="412">
        <f t="shared" si="15"/>
        <v>389.6</v>
      </c>
      <c r="X189" s="615">
        <f>SUM(X187:X188)</f>
        <v>376.6</v>
      </c>
      <c r="Y189" s="318"/>
      <c r="Z189" s="251"/>
      <c r="AA189" s="301"/>
    </row>
    <row r="190" spans="1:27" s="178" customFormat="1" ht="18" customHeight="1" outlineLevel="1">
      <c r="B190" s="178" t="s">
        <v>275</v>
      </c>
      <c r="C190" s="177"/>
      <c r="D190" s="214"/>
      <c r="E190" s="177"/>
      <c r="F190" s="177"/>
      <c r="G190" s="177"/>
      <c r="H190" s="214"/>
      <c r="I190" s="213"/>
      <c r="J190" s="177"/>
      <c r="K190" s="177"/>
      <c r="L190" s="214">
        <v>113.1</v>
      </c>
      <c r="M190" s="177"/>
      <c r="N190" s="177"/>
      <c r="O190" s="177"/>
      <c r="P190" s="214">
        <v>165.7</v>
      </c>
      <c r="Q190" s="213">
        <v>170</v>
      </c>
      <c r="R190" s="177">
        <v>172.7</v>
      </c>
      <c r="S190" s="177">
        <v>181.3</v>
      </c>
      <c r="T190" s="214">
        <v>188.3</v>
      </c>
      <c r="U190" s="184">
        <v>165</v>
      </c>
      <c r="V190" s="184">
        <v>164.8</v>
      </c>
      <c r="W190" s="177">
        <v>186.9</v>
      </c>
      <c r="X190" s="214">
        <v>196.4</v>
      </c>
      <c r="Y190" s="318" t="s">
        <v>183</v>
      </c>
      <c r="Z190" s="251" t="s">
        <v>68</v>
      </c>
      <c r="AA190" s="301" t="s">
        <v>243</v>
      </c>
    </row>
    <row r="191" spans="1:27" s="107" customFormat="1" ht="29.25" hidden="1" customHeight="1">
      <c r="A191" s="750" t="s">
        <v>230</v>
      </c>
      <c r="B191" s="750"/>
      <c r="C191" s="753">
        <v>2017</v>
      </c>
      <c r="D191" s="764"/>
      <c r="E191" s="753">
        <v>2018</v>
      </c>
      <c r="F191" s="753"/>
      <c r="G191" s="753"/>
      <c r="H191" s="764"/>
      <c r="I191" s="763">
        <v>2019</v>
      </c>
      <c r="J191" s="753"/>
      <c r="K191" s="753"/>
      <c r="L191" s="764"/>
      <c r="M191" s="753">
        <v>2020</v>
      </c>
      <c r="N191" s="753"/>
      <c r="O191" s="753"/>
      <c r="P191" s="764"/>
      <c r="Q191" s="763">
        <v>2021</v>
      </c>
      <c r="R191" s="753"/>
      <c r="S191" s="753"/>
      <c r="T191" s="764"/>
      <c r="U191" s="109"/>
      <c r="V191" s="109"/>
      <c r="W191" s="109"/>
      <c r="X191" s="228"/>
      <c r="Y191" s="415" t="s">
        <v>183</v>
      </c>
      <c r="Z191" s="416"/>
      <c r="AA191" s="417"/>
    </row>
    <row r="192" spans="1:27" s="107" customFormat="1" ht="27.75" hidden="1" customHeight="1" thickBot="1">
      <c r="A192" s="759"/>
      <c r="B192" s="759"/>
      <c r="C192" s="116" t="s">
        <v>181</v>
      </c>
      <c r="D192" s="117" t="s">
        <v>182</v>
      </c>
      <c r="E192" s="118" t="s">
        <v>179</v>
      </c>
      <c r="F192" s="118" t="s">
        <v>180</v>
      </c>
      <c r="G192" s="118" t="s">
        <v>181</v>
      </c>
      <c r="H192" s="617" t="s">
        <v>182</v>
      </c>
      <c r="I192" s="119" t="s">
        <v>179</v>
      </c>
      <c r="J192" s="116" t="s">
        <v>180</v>
      </c>
      <c r="K192" s="116" t="s">
        <v>181</v>
      </c>
      <c r="L192" s="117" t="s">
        <v>182</v>
      </c>
      <c r="M192" s="118" t="s">
        <v>179</v>
      </c>
      <c r="N192" s="118" t="s">
        <v>180</v>
      </c>
      <c r="O192" s="116" t="s">
        <v>181</v>
      </c>
      <c r="P192" s="117" t="s">
        <v>182</v>
      </c>
      <c r="Q192" s="619" t="s">
        <v>179</v>
      </c>
      <c r="R192" s="418" t="s">
        <v>180</v>
      </c>
      <c r="S192" s="418" t="s">
        <v>181</v>
      </c>
      <c r="T192" s="419" t="s">
        <v>182</v>
      </c>
      <c r="U192" s="109"/>
      <c r="V192" s="109"/>
      <c r="W192" s="109"/>
      <c r="X192" s="228"/>
      <c r="Y192" s="415" t="s">
        <v>183</v>
      </c>
      <c r="Z192" s="340" t="s">
        <v>2</v>
      </c>
      <c r="AA192" s="420" t="s">
        <v>1</v>
      </c>
    </row>
    <row r="193" spans="1:27" s="107" customFormat="1" ht="21" customHeight="1">
      <c r="A193" s="611"/>
      <c r="B193" s="612" t="s">
        <v>311</v>
      </c>
      <c r="C193" s="613"/>
      <c r="D193" s="616"/>
      <c r="E193" s="613"/>
      <c r="F193" s="613"/>
      <c r="G193" s="613"/>
      <c r="H193" s="616"/>
      <c r="I193" s="621"/>
      <c r="J193" s="613"/>
      <c r="K193" s="613"/>
      <c r="L193" s="616">
        <f>+L189+L190</f>
        <v>500.7</v>
      </c>
      <c r="M193" s="613"/>
      <c r="N193" s="613"/>
      <c r="O193" s="613"/>
      <c r="P193" s="618">
        <f t="shared" ref="P193:X193" si="16">+P189+P190</f>
        <v>568.70000000000005</v>
      </c>
      <c r="Q193" s="620">
        <f t="shared" si="16"/>
        <v>572.4</v>
      </c>
      <c r="R193" s="614">
        <f t="shared" si="16"/>
        <v>571.6</v>
      </c>
      <c r="S193" s="614">
        <f t="shared" si="16"/>
        <v>613</v>
      </c>
      <c r="T193" s="618">
        <f t="shared" si="16"/>
        <v>578.4</v>
      </c>
      <c r="U193" s="614">
        <f t="shared" si="16"/>
        <v>556.5</v>
      </c>
      <c r="V193" s="614">
        <f t="shared" si="16"/>
        <v>551.4</v>
      </c>
      <c r="W193" s="614">
        <f t="shared" si="16"/>
        <v>576.5</v>
      </c>
      <c r="X193" s="618">
        <f t="shared" si="16"/>
        <v>573</v>
      </c>
      <c r="Y193" s="415"/>
      <c r="Z193" s="294"/>
      <c r="AA193" s="280"/>
    </row>
    <row r="194" spans="1:27" s="107" customFormat="1" ht="18.75" customHeight="1">
      <c r="A194" s="611"/>
      <c r="B194" s="612" t="s">
        <v>312</v>
      </c>
      <c r="C194" s="276"/>
      <c r="D194" s="277"/>
      <c r="E194" s="276"/>
      <c r="F194" s="276"/>
      <c r="G194" s="276"/>
      <c r="H194" s="277"/>
      <c r="I194" s="278"/>
      <c r="J194" s="276"/>
      <c r="K194" s="276"/>
      <c r="L194" s="277"/>
      <c r="M194" s="276"/>
      <c r="N194" s="276"/>
      <c r="O194" s="276"/>
      <c r="P194" s="277"/>
      <c r="Q194" s="276"/>
      <c r="R194" s="276"/>
      <c r="S194" s="276"/>
      <c r="T194" s="277"/>
      <c r="U194" s="109"/>
      <c r="V194" s="109"/>
      <c r="W194" s="623">
        <f>+W193/549.86</f>
        <v>1.048</v>
      </c>
      <c r="X194" s="622">
        <f>+X193/549.86</f>
        <v>1.042</v>
      </c>
      <c r="Y194" s="415"/>
      <c r="Z194" s="294"/>
      <c r="AA194" s="280"/>
    </row>
    <row r="195" spans="1:27" s="107" customFormat="1" ht="31.5" customHeight="1" outlineLevel="1">
      <c r="A195" s="750" t="s">
        <v>230</v>
      </c>
      <c r="B195" s="750"/>
      <c r="C195" s="276"/>
      <c r="D195" s="277"/>
      <c r="E195" s="276"/>
      <c r="F195" s="276"/>
      <c r="G195" s="276"/>
      <c r="H195" s="276"/>
      <c r="I195" s="278"/>
      <c r="J195" s="276"/>
      <c r="K195" s="109"/>
      <c r="L195" s="228"/>
      <c r="M195" s="109"/>
      <c r="N195" s="109"/>
      <c r="O195" s="109"/>
      <c r="P195" s="228"/>
      <c r="Q195" s="109"/>
      <c r="R195" s="109"/>
      <c r="S195" s="599"/>
      <c r="T195" s="228"/>
      <c r="U195" s="109"/>
      <c r="V195" s="109"/>
      <c r="W195" s="109"/>
      <c r="X195" s="600"/>
      <c r="Y195" s="277"/>
      <c r="Z195" s="421"/>
      <c r="AA195" s="280"/>
    </row>
    <row r="196" spans="1:27" s="107" customFormat="1" ht="3" customHeight="1" outlineLevel="1" thickBot="1">
      <c r="A196" s="750"/>
      <c r="B196" s="750"/>
      <c r="C196" s="109"/>
      <c r="D196" s="228"/>
      <c r="E196" s="109"/>
      <c r="F196" s="109"/>
      <c r="G196" s="109"/>
      <c r="H196" s="109"/>
      <c r="I196" s="227"/>
      <c r="J196" s="109"/>
      <c r="K196" s="109"/>
      <c r="L196" s="228"/>
      <c r="M196" s="109"/>
      <c r="N196" s="109"/>
      <c r="O196" s="109"/>
      <c r="P196" s="228"/>
      <c r="Q196" s="109"/>
      <c r="R196" s="109"/>
      <c r="S196" s="109"/>
      <c r="T196" s="228"/>
      <c r="U196" s="109"/>
      <c r="V196" s="109"/>
      <c r="W196" s="109"/>
      <c r="X196" s="228"/>
      <c r="Y196" s="228"/>
      <c r="Z196" s="321"/>
      <c r="AA196" s="110"/>
    </row>
    <row r="197" spans="1:27" s="142" customFormat="1" ht="18" outlineLevel="1">
      <c r="A197" s="422" t="s">
        <v>391</v>
      </c>
      <c r="B197" s="422" t="s">
        <v>111</v>
      </c>
      <c r="C197" s="423"/>
      <c r="D197" s="424"/>
      <c r="E197" s="423"/>
      <c r="F197" s="423"/>
      <c r="G197" s="423"/>
      <c r="H197" s="425"/>
      <c r="I197" s="426"/>
      <c r="J197" s="425"/>
      <c r="K197" s="423"/>
      <c r="L197" s="424"/>
      <c r="M197" s="423"/>
      <c r="N197" s="423"/>
      <c r="O197" s="423"/>
      <c r="P197" s="424"/>
      <c r="Q197" s="423"/>
      <c r="R197" s="423"/>
      <c r="S197" s="423"/>
      <c r="T197" s="424"/>
      <c r="U197" s="423"/>
      <c r="V197" s="423"/>
      <c r="W197" s="423"/>
      <c r="X197" s="424"/>
      <c r="Y197" s="283"/>
      <c r="Z197" s="324"/>
      <c r="AA197" s="427"/>
    </row>
    <row r="198" spans="1:27" s="142" customFormat="1" ht="20.25" customHeight="1" outlineLevel="1">
      <c r="A198" s="281"/>
      <c r="B198" s="134" t="s">
        <v>113</v>
      </c>
      <c r="C198" s="428">
        <v>-22.5</v>
      </c>
      <c r="D198" s="429">
        <v>-13.2</v>
      </c>
      <c r="E198" s="428">
        <v>-25.4</v>
      </c>
      <c r="F198" s="428">
        <v>-19.3</v>
      </c>
      <c r="G198" s="428">
        <v>-13.4</v>
      </c>
      <c r="H198" s="289">
        <v>-22</v>
      </c>
      <c r="I198" s="334">
        <v>-23</v>
      </c>
      <c r="J198" s="289">
        <v>-18</v>
      </c>
      <c r="K198" s="210">
        <v>-26</v>
      </c>
      <c r="L198" s="245">
        <v>-20.5</v>
      </c>
      <c r="M198" s="210">
        <v>-19.899999999999999</v>
      </c>
      <c r="N198" s="210">
        <v>-20.5</v>
      </c>
      <c r="O198" s="210">
        <v>-9.3000000000000007</v>
      </c>
      <c r="P198" s="245">
        <v>-6.8</v>
      </c>
      <c r="Q198" s="430">
        <v>-28.91</v>
      </c>
      <c r="R198" s="210">
        <v>-27.8</v>
      </c>
      <c r="S198" s="210">
        <v>-23.1</v>
      </c>
      <c r="T198" s="245">
        <v>-13.8</v>
      </c>
      <c r="U198" s="151">
        <v>-19.600000000000001</v>
      </c>
      <c r="V198" s="155">
        <v>-24.9</v>
      </c>
      <c r="W198" s="155">
        <v>-27.8</v>
      </c>
      <c r="X198" s="232">
        <v>-11.9</v>
      </c>
      <c r="Y198" s="156" t="s">
        <v>183</v>
      </c>
      <c r="Z198" s="324" t="s">
        <v>43</v>
      </c>
      <c r="AA198" s="427"/>
    </row>
    <row r="199" spans="1:27" s="142" customFormat="1" ht="20.25" customHeight="1" outlineLevel="1">
      <c r="A199" s="281"/>
      <c r="B199" s="134"/>
      <c r="C199" s="428"/>
      <c r="D199" s="429"/>
      <c r="E199" s="428"/>
      <c r="F199" s="428"/>
      <c r="G199" s="428"/>
      <c r="H199" s="289"/>
      <c r="I199" s="334"/>
      <c r="J199" s="289"/>
      <c r="K199" s="210"/>
      <c r="L199" s="245"/>
      <c r="M199" s="210"/>
      <c r="N199" s="210"/>
      <c r="O199" s="210"/>
      <c r="P199" s="245"/>
      <c r="Q199" s="430"/>
      <c r="R199" s="210"/>
      <c r="S199" s="210"/>
      <c r="T199" s="245"/>
      <c r="U199" s="155"/>
      <c r="V199" s="155"/>
      <c r="W199" s="155"/>
      <c r="X199" s="232"/>
      <c r="Y199" s="156"/>
      <c r="Z199" s="324"/>
      <c r="AA199" s="427"/>
    </row>
    <row r="200" spans="1:27" s="142" customFormat="1" ht="21.75" customHeight="1" outlineLevel="1">
      <c r="A200" s="281"/>
      <c r="B200" s="134"/>
      <c r="C200" s="428"/>
      <c r="D200" s="429"/>
      <c r="E200" s="428"/>
      <c r="F200" s="428"/>
      <c r="G200" s="428"/>
      <c r="H200" s="289"/>
      <c r="I200" s="334"/>
      <c r="J200" s="289"/>
      <c r="K200" s="210"/>
      <c r="L200" s="245"/>
      <c r="M200" s="210"/>
      <c r="N200" s="210"/>
      <c r="O200" s="210"/>
      <c r="P200" s="245"/>
      <c r="Q200" s="210"/>
      <c r="R200" s="210"/>
      <c r="S200" s="210"/>
      <c r="T200" s="245"/>
      <c r="U200" s="155"/>
      <c r="V200" s="155"/>
      <c r="W200" s="155"/>
      <c r="X200" s="232"/>
      <c r="Y200" s="156"/>
      <c r="Z200" s="324"/>
      <c r="AA200" s="427"/>
    </row>
    <row r="201" spans="1:27" s="107" customFormat="1" ht="3" customHeight="1" outlineLevel="1">
      <c r="A201" s="431"/>
      <c r="B201" s="432"/>
      <c r="C201" s="433"/>
      <c r="D201" s="434"/>
      <c r="E201" s="433"/>
      <c r="F201" s="433"/>
      <c r="G201" s="433"/>
      <c r="H201" s="435"/>
      <c r="I201" s="436"/>
      <c r="J201" s="435"/>
      <c r="K201" s="109"/>
      <c r="L201" s="228"/>
      <c r="M201" s="109"/>
      <c r="N201" s="109"/>
      <c r="O201" s="109"/>
      <c r="P201" s="228"/>
      <c r="Q201" s="109"/>
      <c r="R201" s="109"/>
      <c r="S201" s="109"/>
      <c r="T201" s="228"/>
      <c r="U201" s="109"/>
      <c r="V201" s="109"/>
      <c r="W201" s="109"/>
      <c r="X201" s="228"/>
      <c r="Y201" s="277"/>
      <c r="Z201" s="421"/>
      <c r="AA201" s="437"/>
    </row>
    <row r="202" spans="1:27" s="178" customFormat="1" ht="19.5" customHeight="1" outlineLevel="1">
      <c r="A202" s="295" t="s">
        <v>392</v>
      </c>
      <c r="B202" s="295" t="s">
        <v>109</v>
      </c>
      <c r="C202" s="177"/>
      <c r="D202" s="214"/>
      <c r="E202" s="177"/>
      <c r="F202" s="177"/>
      <c r="G202" s="177"/>
      <c r="H202" s="438"/>
      <c r="I202" s="439"/>
      <c r="J202" s="438"/>
      <c r="K202" s="177"/>
      <c r="L202" s="214"/>
      <c r="M202" s="177"/>
      <c r="N202" s="177"/>
      <c r="O202" s="177"/>
      <c r="P202" s="214"/>
      <c r="Q202" s="177"/>
      <c r="R202" s="177"/>
      <c r="S202" s="177"/>
      <c r="T202" s="214"/>
      <c r="U202" s="177"/>
      <c r="V202" s="177"/>
      <c r="W202" s="177"/>
      <c r="X202" s="214"/>
      <c r="Y202" s="653"/>
      <c r="Z202" s="319"/>
      <c r="AA202" s="440"/>
    </row>
    <row r="203" spans="1:27" s="178" customFormat="1" ht="18" outlineLevel="1">
      <c r="A203" s="302"/>
      <c r="B203" s="312" t="s">
        <v>110</v>
      </c>
      <c r="C203" s="441">
        <v>-29071</v>
      </c>
      <c r="D203" s="442">
        <v>-27797</v>
      </c>
      <c r="E203" s="441">
        <v>-31119</v>
      </c>
      <c r="F203" s="441">
        <v>-31327</v>
      </c>
      <c r="G203" s="441">
        <v>-30219</v>
      </c>
      <c r="H203" s="441">
        <v>-27893</v>
      </c>
      <c r="I203" s="443">
        <v>-32728</v>
      </c>
      <c r="J203" s="441">
        <v>-30367</v>
      </c>
      <c r="K203" s="441">
        <v>-26412.721304749801</v>
      </c>
      <c r="L203" s="442">
        <v>-27174.510578359499</v>
      </c>
      <c r="M203" s="441">
        <v>-31102</v>
      </c>
      <c r="N203" s="441">
        <v>-22509</v>
      </c>
      <c r="O203" s="441">
        <v>-26688</v>
      </c>
      <c r="P203" s="442">
        <v>-24649</v>
      </c>
      <c r="Q203" s="441">
        <v>-35015</v>
      </c>
      <c r="R203" s="444">
        <v>-31819</v>
      </c>
      <c r="S203" s="444">
        <v>-32201</v>
      </c>
      <c r="T203" s="442">
        <v>-35244</v>
      </c>
      <c r="U203" s="445">
        <v>-26481</v>
      </c>
      <c r="V203" s="445">
        <v>-36342</v>
      </c>
      <c r="W203" s="445">
        <v>-43143</v>
      </c>
      <c r="X203" s="579">
        <v>-42030</v>
      </c>
      <c r="Y203" s="311" t="s">
        <v>242</v>
      </c>
      <c r="Z203" s="251" t="s">
        <v>130</v>
      </c>
      <c r="AA203" s="440"/>
    </row>
    <row r="204" spans="1:27" s="178" customFormat="1" ht="18" customHeight="1" outlineLevel="1">
      <c r="A204" s="302"/>
      <c r="B204" s="312" t="s">
        <v>210</v>
      </c>
      <c r="C204" s="441">
        <v>-31471</v>
      </c>
      <c r="D204" s="442">
        <v>-32314</v>
      </c>
      <c r="E204" s="441">
        <v>-32046</v>
      </c>
      <c r="F204" s="441">
        <v>-33969</v>
      </c>
      <c r="G204" s="441">
        <v>-32523</v>
      </c>
      <c r="H204" s="441">
        <v>-34324</v>
      </c>
      <c r="I204" s="443">
        <v>-34345</v>
      </c>
      <c r="J204" s="441">
        <v>-32924</v>
      </c>
      <c r="K204" s="441">
        <v>-27476.025029327098</v>
      </c>
      <c r="L204" s="442">
        <v>-31647.449028621599</v>
      </c>
      <c r="M204" s="441">
        <v>-33420</v>
      </c>
      <c r="N204" s="441">
        <v>-24419</v>
      </c>
      <c r="O204" s="441">
        <v>-29464</v>
      </c>
      <c r="P204" s="442">
        <v>-29420</v>
      </c>
      <c r="Q204" s="444">
        <v>-38329</v>
      </c>
      <c r="R204" s="444">
        <v>-36381</v>
      </c>
      <c r="S204" s="444">
        <v>-36568</v>
      </c>
      <c r="T204" s="442">
        <v>-41843</v>
      </c>
      <c r="U204" s="445">
        <v>-28806</v>
      </c>
      <c r="V204" s="445">
        <v>-40938</v>
      </c>
      <c r="W204" s="445">
        <v>-47218</v>
      </c>
      <c r="X204" s="579">
        <v>-47776</v>
      </c>
      <c r="Y204" s="311" t="s">
        <v>242</v>
      </c>
      <c r="Z204" s="251" t="s">
        <v>130</v>
      </c>
      <c r="AA204" s="440"/>
    </row>
    <row r="205" spans="1:27" s="178" customFormat="1" ht="18" outlineLevel="1">
      <c r="A205" s="313"/>
      <c r="B205" s="312" t="s">
        <v>211</v>
      </c>
      <c r="C205" s="441">
        <v>4016.19</v>
      </c>
      <c r="D205" s="442">
        <v>6546.53</v>
      </c>
      <c r="E205" s="441">
        <v>2132.89</v>
      </c>
      <c r="F205" s="441">
        <v>3245.43</v>
      </c>
      <c r="G205" s="441">
        <v>2839</v>
      </c>
      <c r="H205" s="441">
        <v>7810.61</v>
      </c>
      <c r="I205" s="443">
        <v>2152.4899999999998</v>
      </c>
      <c r="J205" s="441">
        <v>3273.61</v>
      </c>
      <c r="K205" s="441">
        <v>1909.53</v>
      </c>
      <c r="L205" s="442">
        <v>5812.91</v>
      </c>
      <c r="M205" s="441">
        <v>4159</v>
      </c>
      <c r="N205" s="441">
        <v>2191</v>
      </c>
      <c r="O205" s="441">
        <v>3019</v>
      </c>
      <c r="P205" s="442">
        <v>4871</v>
      </c>
      <c r="Q205" s="441">
        <v>4058</v>
      </c>
      <c r="R205" s="444">
        <v>4725</v>
      </c>
      <c r="S205" s="444">
        <v>4855</v>
      </c>
      <c r="T205" s="442">
        <v>7152</v>
      </c>
      <c r="U205" s="445">
        <v>3074</v>
      </c>
      <c r="V205" s="445">
        <v>5849</v>
      </c>
      <c r="W205" s="445">
        <v>6422</v>
      </c>
      <c r="X205" s="579">
        <v>6515</v>
      </c>
      <c r="Y205" s="311" t="s">
        <v>242</v>
      </c>
      <c r="Z205" s="251" t="s">
        <v>130</v>
      </c>
      <c r="AA205" s="440"/>
    </row>
    <row r="206" spans="1:27" s="178" customFormat="1" ht="18" outlineLevel="1">
      <c r="A206" s="313"/>
      <c r="B206" s="446"/>
      <c r="C206" s="447"/>
      <c r="D206" s="447"/>
      <c r="E206" s="448"/>
      <c r="F206" s="447"/>
      <c r="G206" s="447"/>
      <c r="H206" s="449"/>
      <c r="I206" s="450"/>
      <c r="J206" s="450"/>
      <c r="M206" s="451"/>
      <c r="P206" s="405"/>
      <c r="T206" s="405"/>
      <c r="U206" s="177"/>
      <c r="V206" s="177"/>
      <c r="W206" s="177"/>
      <c r="X206" s="214"/>
      <c r="Y206" s="345"/>
      <c r="Z206" s="300"/>
      <c r="AA206" s="440"/>
    </row>
    <row r="207" spans="1:27" s="107" customFormat="1" ht="3" hidden="1" customHeight="1" outlineLevel="1">
      <c r="A207" s="112"/>
      <c r="B207" s="320"/>
      <c r="H207" s="196"/>
      <c r="I207" s="196"/>
      <c r="J207" s="196"/>
      <c r="M207" s="196"/>
      <c r="N207" s="196"/>
      <c r="O207" s="196"/>
      <c r="P207" s="452"/>
      <c r="Q207" s="196"/>
      <c r="R207" s="196"/>
      <c r="S207" s="196"/>
      <c r="T207" s="452"/>
      <c r="U207" s="109"/>
      <c r="V207" s="109"/>
      <c r="W207" s="109"/>
      <c r="X207" s="596"/>
      <c r="Y207" s="196"/>
      <c r="Z207" s="453"/>
      <c r="AA207" s="454"/>
    </row>
    <row r="208" spans="1:27" s="142" customFormat="1" ht="19.5" customHeight="1" outlineLevel="1">
      <c r="A208" s="281" t="s">
        <v>393</v>
      </c>
      <c r="B208" s="281" t="s">
        <v>201</v>
      </c>
      <c r="C208" s="155"/>
      <c r="D208" s="232"/>
      <c r="E208" s="155"/>
      <c r="F208" s="155"/>
      <c r="G208" s="155"/>
      <c r="H208" s="400"/>
      <c r="I208" s="401"/>
      <c r="J208" s="400"/>
      <c r="K208" s="155"/>
      <c r="L208" s="232"/>
      <c r="M208" s="155"/>
      <c r="N208" s="155"/>
      <c r="O208" s="155"/>
      <c r="P208" s="232"/>
      <c r="Q208" s="155"/>
      <c r="R208" s="155"/>
      <c r="S208" s="155"/>
      <c r="T208" s="232"/>
      <c r="U208" s="155"/>
      <c r="V208" s="155"/>
      <c r="W208" s="370">
        <f>+(X209/W209-1)</f>
        <v>0.41</v>
      </c>
      <c r="X208" s="232"/>
      <c r="Y208" s="283"/>
      <c r="Z208" s="324"/>
      <c r="AA208" s="427"/>
    </row>
    <row r="209" spans="1:28" s="142" customFormat="1" ht="18" outlineLevel="1">
      <c r="A209" s="326"/>
      <c r="B209" s="455" t="s">
        <v>244</v>
      </c>
      <c r="C209" s="327">
        <v>2400</v>
      </c>
      <c r="D209" s="328">
        <v>4517</v>
      </c>
      <c r="E209" s="327">
        <v>927</v>
      </c>
      <c r="F209" s="327">
        <v>2642</v>
      </c>
      <c r="G209" s="327">
        <v>2304</v>
      </c>
      <c r="H209" s="327">
        <v>6430.6163491143898</v>
      </c>
      <c r="I209" s="329">
        <v>1617.63966403737</v>
      </c>
      <c r="J209" s="327">
        <v>2556.3766780003698</v>
      </c>
      <c r="K209" s="327">
        <v>1063.30372457726</v>
      </c>
      <c r="L209" s="328">
        <v>4472.9384502621097</v>
      </c>
      <c r="M209" s="327">
        <v>2629</v>
      </c>
      <c r="N209" s="327">
        <v>1909</v>
      </c>
      <c r="O209" s="327">
        <v>2776</v>
      </c>
      <c r="P209" s="328">
        <v>4712</v>
      </c>
      <c r="Q209" s="327">
        <v>3314</v>
      </c>
      <c r="R209" s="327">
        <v>4562</v>
      </c>
      <c r="S209" s="327">
        <v>4365</v>
      </c>
      <c r="T209" s="328">
        <v>6599</v>
      </c>
      <c r="U209" s="330">
        <v>2326</v>
      </c>
      <c r="V209" s="330">
        <v>4596</v>
      </c>
      <c r="W209" s="330">
        <v>4076</v>
      </c>
      <c r="X209" s="331">
        <v>5746</v>
      </c>
      <c r="Y209" s="288" t="s">
        <v>242</v>
      </c>
      <c r="Z209" s="144" t="s">
        <v>130</v>
      </c>
      <c r="AA209" s="427"/>
    </row>
    <row r="210" spans="1:28" s="142" customFormat="1" ht="18" customHeight="1" outlineLevel="1">
      <c r="A210" s="326"/>
      <c r="B210" s="456" t="s">
        <v>207</v>
      </c>
      <c r="C210" s="327">
        <v>1739</v>
      </c>
      <c r="D210" s="328">
        <v>3775</v>
      </c>
      <c r="E210" s="327">
        <v>774</v>
      </c>
      <c r="F210" s="327">
        <v>2280</v>
      </c>
      <c r="G210" s="327">
        <v>1501</v>
      </c>
      <c r="H210" s="327">
        <v>3648</v>
      </c>
      <c r="I210" s="329">
        <v>1231</v>
      </c>
      <c r="J210" s="327">
        <v>1734</v>
      </c>
      <c r="K210" s="327">
        <v>632</v>
      </c>
      <c r="L210" s="328">
        <v>3301</v>
      </c>
      <c r="M210" s="327">
        <v>751</v>
      </c>
      <c r="N210" s="327">
        <v>981</v>
      </c>
      <c r="O210" s="327">
        <v>1353</v>
      </c>
      <c r="P210" s="328">
        <v>3618</v>
      </c>
      <c r="Q210" s="327">
        <v>900</v>
      </c>
      <c r="R210" s="457">
        <v>2380</v>
      </c>
      <c r="S210" s="327">
        <v>2426</v>
      </c>
      <c r="T210" s="328">
        <v>4572</v>
      </c>
      <c r="U210" s="155">
        <v>817</v>
      </c>
      <c r="V210" s="330">
        <v>1542</v>
      </c>
      <c r="W210" s="330">
        <v>1630</v>
      </c>
      <c r="X210" s="331">
        <v>3780</v>
      </c>
      <c r="Y210" s="288" t="s">
        <v>242</v>
      </c>
      <c r="Z210" s="144" t="s">
        <v>130</v>
      </c>
      <c r="AA210" s="427"/>
    </row>
    <row r="211" spans="1:28" s="142" customFormat="1" ht="18" outlineLevel="1">
      <c r="A211" s="286"/>
      <c r="B211" s="456" t="s">
        <v>209</v>
      </c>
      <c r="C211" s="327"/>
      <c r="D211" s="328"/>
      <c r="E211" s="327"/>
      <c r="F211" s="327"/>
      <c r="G211" s="327"/>
      <c r="H211" s="327"/>
      <c r="I211" s="329"/>
      <c r="J211" s="327"/>
      <c r="K211" s="327"/>
      <c r="L211" s="328">
        <v>524</v>
      </c>
      <c r="M211" s="327">
        <v>1069</v>
      </c>
      <c r="N211" s="327">
        <v>770</v>
      </c>
      <c r="O211" s="327">
        <v>1026</v>
      </c>
      <c r="P211" s="328">
        <v>765</v>
      </c>
      <c r="Q211" s="327">
        <v>1561</v>
      </c>
      <c r="R211" s="327">
        <v>1835</v>
      </c>
      <c r="S211" s="327">
        <v>1533</v>
      </c>
      <c r="T211" s="328">
        <v>1097</v>
      </c>
      <c r="U211" s="330">
        <v>1368</v>
      </c>
      <c r="V211" s="330">
        <v>2594</v>
      </c>
      <c r="W211" s="330">
        <v>2189</v>
      </c>
      <c r="X211" s="331">
        <v>1712</v>
      </c>
      <c r="Y211" s="288" t="s">
        <v>242</v>
      </c>
      <c r="Z211" s="144" t="s">
        <v>130</v>
      </c>
      <c r="AA211" s="427"/>
    </row>
    <row r="212" spans="1:28" s="142" customFormat="1" ht="18" outlineLevel="1">
      <c r="A212" s="286"/>
      <c r="B212" s="455" t="s">
        <v>208</v>
      </c>
      <c r="C212" s="327">
        <v>1616</v>
      </c>
      <c r="D212" s="327">
        <v>2029</v>
      </c>
      <c r="E212" s="329">
        <v>1206</v>
      </c>
      <c r="F212" s="327">
        <v>604</v>
      </c>
      <c r="G212" s="327">
        <v>535</v>
      </c>
      <c r="H212" s="327">
        <v>1380</v>
      </c>
      <c r="I212" s="329">
        <v>535</v>
      </c>
      <c r="J212" s="327">
        <v>717</v>
      </c>
      <c r="K212" s="327">
        <v>846</v>
      </c>
      <c r="L212" s="327">
        <v>1340</v>
      </c>
      <c r="M212" s="329">
        <v>1530</v>
      </c>
      <c r="N212" s="327">
        <v>282</v>
      </c>
      <c r="O212" s="327">
        <v>243</v>
      </c>
      <c r="P212" s="328">
        <v>160</v>
      </c>
      <c r="Q212" s="327">
        <v>745</v>
      </c>
      <c r="R212" s="327">
        <v>163</v>
      </c>
      <c r="S212" s="327">
        <v>489</v>
      </c>
      <c r="T212" s="328">
        <v>553</v>
      </c>
      <c r="U212" s="155">
        <v>749</v>
      </c>
      <c r="V212" s="330">
        <v>1253</v>
      </c>
      <c r="W212" s="330">
        <v>2346</v>
      </c>
      <c r="X212" s="331">
        <v>770</v>
      </c>
      <c r="Y212" s="288" t="s">
        <v>242</v>
      </c>
      <c r="Z212" s="144" t="s">
        <v>130</v>
      </c>
      <c r="AA212" s="427"/>
    </row>
    <row r="213" spans="1:28" s="107" customFormat="1" ht="0.75" customHeight="1" outlineLevel="1">
      <c r="A213" s="112"/>
      <c r="E213" s="458"/>
      <c r="F213" s="113"/>
      <c r="G213" s="113"/>
      <c r="H213" s="113"/>
      <c r="I213" s="458"/>
      <c r="J213" s="113"/>
      <c r="L213" s="113"/>
      <c r="M213" s="458"/>
      <c r="N213" s="113"/>
      <c r="O213" s="113"/>
      <c r="P213" s="459"/>
      <c r="Q213" s="113"/>
      <c r="R213" s="113"/>
      <c r="S213" s="113"/>
      <c r="T213" s="459"/>
      <c r="U213" s="109"/>
      <c r="V213" s="109"/>
      <c r="W213" s="109"/>
      <c r="X213" s="253"/>
      <c r="Y213" s="113"/>
      <c r="Z213" s="114"/>
      <c r="AA213" s="460"/>
    </row>
    <row r="214" spans="1:28" s="107" customFormat="1" ht="12.75" customHeight="1" outlineLevel="1">
      <c r="A214" s="112"/>
      <c r="E214" s="458"/>
      <c r="F214" s="113"/>
      <c r="G214" s="113"/>
      <c r="H214" s="113"/>
      <c r="I214" s="458"/>
      <c r="J214" s="113"/>
      <c r="L214" s="113"/>
      <c r="M214" s="458"/>
      <c r="N214" s="113"/>
      <c r="O214" s="113"/>
      <c r="P214" s="459"/>
      <c r="Q214" s="113"/>
      <c r="R214" s="113"/>
      <c r="S214" s="113"/>
      <c r="T214" s="459"/>
      <c r="U214" s="109"/>
      <c r="V214" s="109"/>
      <c r="W214" s="109"/>
      <c r="X214" s="253"/>
      <c r="Y214" s="113"/>
      <c r="Z214" s="229"/>
      <c r="AA214" s="460"/>
    </row>
    <row r="215" spans="1:28" s="178" customFormat="1" ht="19.5" customHeight="1" outlineLevel="1">
      <c r="A215" s="295" t="s">
        <v>394</v>
      </c>
      <c r="B215" s="295" t="s">
        <v>202</v>
      </c>
      <c r="C215" s="177"/>
      <c r="D215" s="177"/>
      <c r="E215" s="213"/>
      <c r="F215" s="177"/>
      <c r="G215" s="177"/>
      <c r="H215" s="438"/>
      <c r="I215" s="439"/>
      <c r="J215" s="438"/>
      <c r="K215" s="177"/>
      <c r="L215" s="177"/>
      <c r="M215" s="213"/>
      <c r="N215" s="177"/>
      <c r="O215" s="177"/>
      <c r="P215" s="214"/>
      <c r="Q215" s="177"/>
      <c r="R215" s="177"/>
      <c r="S215" s="177"/>
      <c r="T215" s="214"/>
      <c r="U215" s="177"/>
      <c r="V215" s="177"/>
      <c r="W215" s="177"/>
      <c r="X215" s="214"/>
      <c r="Y215" s="345"/>
      <c r="Z215" s="319"/>
      <c r="AA215" s="440"/>
    </row>
    <row r="216" spans="1:28" s="178" customFormat="1" ht="18" outlineLevel="1">
      <c r="A216" s="302"/>
      <c r="B216" s="312" t="s">
        <v>203</v>
      </c>
      <c r="C216" s="441">
        <v>16247</v>
      </c>
      <c r="D216" s="442">
        <v>16692</v>
      </c>
      <c r="E216" s="441">
        <v>16104</v>
      </c>
      <c r="F216" s="441">
        <v>16156</v>
      </c>
      <c r="G216" s="441">
        <v>14504</v>
      </c>
      <c r="H216" s="441">
        <v>17093</v>
      </c>
      <c r="I216" s="443">
        <v>18515</v>
      </c>
      <c r="J216" s="441">
        <v>16864</v>
      </c>
      <c r="K216" s="441">
        <v>11998</v>
      </c>
      <c r="L216" s="442">
        <v>16605</v>
      </c>
      <c r="M216" s="441">
        <v>15553</v>
      </c>
      <c r="N216" s="441">
        <v>10811</v>
      </c>
      <c r="O216" s="441">
        <v>17244</v>
      </c>
      <c r="P216" s="441">
        <v>15995</v>
      </c>
      <c r="Q216" s="443">
        <v>18106</v>
      </c>
      <c r="R216" s="441">
        <v>19880</v>
      </c>
      <c r="S216" s="441">
        <v>17982</v>
      </c>
      <c r="T216" s="442">
        <v>21311</v>
      </c>
      <c r="U216" s="445">
        <v>16522</v>
      </c>
      <c r="V216" s="445">
        <v>12089</v>
      </c>
      <c r="W216" s="445">
        <v>18916</v>
      </c>
      <c r="X216" s="579">
        <v>22184</v>
      </c>
      <c r="Y216" s="311" t="s">
        <v>242</v>
      </c>
      <c r="Z216" s="251" t="s">
        <v>130</v>
      </c>
      <c r="AA216" s="650"/>
      <c r="AB216" s="651"/>
    </row>
    <row r="217" spans="1:28" s="178" customFormat="1" ht="18" customHeight="1" outlineLevel="1">
      <c r="A217" s="302"/>
      <c r="B217" s="312" t="s">
        <v>204</v>
      </c>
      <c r="C217" s="441">
        <v>5730</v>
      </c>
      <c r="D217" s="442">
        <v>9166</v>
      </c>
      <c r="E217" s="441">
        <v>7292</v>
      </c>
      <c r="F217" s="441">
        <v>7866</v>
      </c>
      <c r="G217" s="441">
        <v>8089</v>
      </c>
      <c r="H217" s="441">
        <v>8065</v>
      </c>
      <c r="I217" s="443">
        <v>6816</v>
      </c>
      <c r="J217" s="441">
        <v>5313</v>
      </c>
      <c r="K217" s="441">
        <v>6409</v>
      </c>
      <c r="L217" s="442">
        <v>4934</v>
      </c>
      <c r="M217" s="441">
        <v>7745</v>
      </c>
      <c r="N217" s="441">
        <v>6787</v>
      </c>
      <c r="O217" s="441">
        <v>6534</v>
      </c>
      <c r="P217" s="441">
        <v>6219</v>
      </c>
      <c r="Q217" s="443">
        <v>10074</v>
      </c>
      <c r="R217" s="441">
        <v>6865</v>
      </c>
      <c r="S217" s="441">
        <v>7903</v>
      </c>
      <c r="T217" s="442">
        <v>6436</v>
      </c>
      <c r="U217" s="445">
        <v>6784</v>
      </c>
      <c r="V217" s="445">
        <v>15308</v>
      </c>
      <c r="W217" s="445">
        <v>5758</v>
      </c>
      <c r="X217" s="579">
        <v>8221</v>
      </c>
      <c r="Y217" s="311" t="s">
        <v>242</v>
      </c>
      <c r="Z217" s="251" t="s">
        <v>130</v>
      </c>
      <c r="AA217" s="650"/>
      <c r="AB217" s="651"/>
    </row>
    <row r="218" spans="1:28" s="178" customFormat="1" ht="18" outlineLevel="1">
      <c r="A218" s="313"/>
      <c r="B218" s="312" t="s">
        <v>205</v>
      </c>
      <c r="C218" s="441">
        <v>7947</v>
      </c>
      <c r="D218" s="442">
        <v>5334</v>
      </c>
      <c r="E218" s="441">
        <v>7710</v>
      </c>
      <c r="F218" s="441">
        <v>8969</v>
      </c>
      <c r="G218" s="441">
        <v>8849</v>
      </c>
      <c r="H218" s="441">
        <v>8098</v>
      </c>
      <c r="I218" s="443">
        <v>7901</v>
      </c>
      <c r="J218" s="441">
        <v>9357</v>
      </c>
      <c r="K218" s="441">
        <v>8042</v>
      </c>
      <c r="L218" s="442">
        <v>8864</v>
      </c>
      <c r="M218" s="441">
        <v>8974</v>
      </c>
      <c r="N218" s="441">
        <v>5992</v>
      </c>
      <c r="O218" s="441">
        <v>4286</v>
      </c>
      <c r="P218" s="441">
        <v>5381</v>
      </c>
      <c r="Q218" s="443">
        <v>8346</v>
      </c>
      <c r="R218" s="441">
        <v>7716</v>
      </c>
      <c r="S218" s="441">
        <v>8684</v>
      </c>
      <c r="T218" s="442">
        <v>12075</v>
      </c>
      <c r="U218" s="445">
        <v>3968</v>
      </c>
      <c r="V218" s="445">
        <v>12408</v>
      </c>
      <c r="W218" s="445">
        <v>20001</v>
      </c>
      <c r="X218" s="579">
        <v>15056</v>
      </c>
      <c r="Y218" s="311" t="s">
        <v>242</v>
      </c>
      <c r="Z218" s="251" t="s">
        <v>130</v>
      </c>
      <c r="AA218" s="650"/>
      <c r="AB218" s="651"/>
    </row>
    <row r="219" spans="1:28" s="178" customFormat="1" ht="18" outlineLevel="1">
      <c r="A219" s="313"/>
      <c r="B219" s="312" t="s">
        <v>206</v>
      </c>
      <c r="C219" s="441">
        <v>1547.10877421599</v>
      </c>
      <c r="D219" s="441">
        <v>1121.2954559514801</v>
      </c>
      <c r="E219" s="443">
        <v>940.20133047170896</v>
      </c>
      <c r="F219" s="441">
        <v>977.82462053239101</v>
      </c>
      <c r="G219" s="441">
        <v>1080.6740817693001</v>
      </c>
      <c r="H219" s="441">
        <v>1067.7050702440099</v>
      </c>
      <c r="I219" s="443">
        <v>1113.1732527295501</v>
      </c>
      <c r="J219" s="441">
        <v>1390.69382730907</v>
      </c>
      <c r="K219" s="441">
        <v>1027.0255147998801</v>
      </c>
      <c r="L219" s="441">
        <v>1244.18042112017</v>
      </c>
      <c r="M219" s="443">
        <v>1148</v>
      </c>
      <c r="N219" s="441">
        <v>829</v>
      </c>
      <c r="O219" s="441">
        <v>1400</v>
      </c>
      <c r="P219" s="441">
        <v>1825</v>
      </c>
      <c r="Q219" s="443">
        <v>1802</v>
      </c>
      <c r="R219" s="441">
        <v>1919</v>
      </c>
      <c r="S219" s="441">
        <v>1998</v>
      </c>
      <c r="T219" s="442">
        <v>2021</v>
      </c>
      <c r="U219" s="445">
        <v>1531</v>
      </c>
      <c r="V219" s="445">
        <v>1133</v>
      </c>
      <c r="W219" s="445">
        <v>2543</v>
      </c>
      <c r="X219" s="579">
        <v>2314</v>
      </c>
      <c r="Y219" s="640" t="s">
        <v>242</v>
      </c>
      <c r="Z219" s="251" t="s">
        <v>130</v>
      </c>
      <c r="AA219" s="650"/>
      <c r="AB219" s="651"/>
    </row>
    <row r="220" spans="1:28" s="107" customFormat="1" ht="22.5" hidden="1" customHeight="1">
      <c r="A220" s="112"/>
      <c r="B220" s="461"/>
      <c r="C220" s="113"/>
      <c r="D220" s="113"/>
      <c r="E220" s="113"/>
      <c r="F220" s="113"/>
      <c r="G220" s="113"/>
      <c r="H220" s="113"/>
      <c r="I220" s="113"/>
      <c r="J220" s="113"/>
      <c r="L220" s="113"/>
      <c r="M220" s="113"/>
      <c r="N220" s="113"/>
      <c r="O220" s="113"/>
      <c r="P220" s="113"/>
      <c r="Q220" s="458"/>
      <c r="R220" s="113"/>
      <c r="S220" s="113"/>
      <c r="T220" s="459"/>
      <c r="U220" s="109"/>
      <c r="V220" s="445">
        <v>1133</v>
      </c>
      <c r="W220" s="109"/>
      <c r="X220" s="253"/>
      <c r="Y220" s="641"/>
      <c r="Z220" s="229"/>
      <c r="AA220" s="460"/>
    </row>
    <row r="221" spans="1:28" s="107" customFormat="1" ht="22.5" hidden="1" customHeight="1">
      <c r="A221" s="112"/>
      <c r="B221" s="462"/>
      <c r="Q221" s="341">
        <f>0.74*100</f>
        <v>74</v>
      </c>
      <c r="T221" s="342"/>
      <c r="U221" s="109"/>
      <c r="V221" s="445">
        <v>1133</v>
      </c>
      <c r="W221" s="109"/>
      <c r="X221" s="228"/>
      <c r="Y221" s="642"/>
      <c r="Z221" s="321"/>
      <c r="AA221" s="110"/>
    </row>
    <row r="222" spans="1:28" s="107" customFormat="1" ht="22.5" hidden="1" customHeight="1">
      <c r="A222" s="112"/>
      <c r="B222" s="461"/>
      <c r="C222" s="463"/>
      <c r="D222" s="463"/>
      <c r="E222" s="463"/>
      <c r="F222" s="463"/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4">
        <f>+Q205-Q221</f>
        <v>3984</v>
      </c>
      <c r="R222" s="463"/>
      <c r="S222" s="463"/>
      <c r="T222" s="465"/>
      <c r="U222" s="109"/>
      <c r="V222" s="445">
        <v>1133</v>
      </c>
      <c r="W222" s="109"/>
      <c r="X222" s="253"/>
      <c r="Y222" s="641"/>
      <c r="Z222" s="229"/>
      <c r="AA222" s="460"/>
    </row>
    <row r="223" spans="1:28" s="107" customFormat="1" ht="22.5" hidden="1" customHeight="1">
      <c r="A223" s="295" t="s">
        <v>200</v>
      </c>
      <c r="B223" s="461" t="s">
        <v>365</v>
      </c>
      <c r="C223" s="463"/>
      <c r="D223" s="465"/>
      <c r="E223" s="463"/>
      <c r="F223" s="463"/>
      <c r="G223" s="463"/>
      <c r="H223" s="465"/>
      <c r="I223" s="463"/>
      <c r="J223" s="463"/>
      <c r="K223" s="463"/>
      <c r="L223" s="465"/>
      <c r="M223" s="463"/>
      <c r="N223" s="463"/>
      <c r="O223" s="463"/>
      <c r="P223" s="463"/>
      <c r="Q223" s="464"/>
      <c r="R223" s="463"/>
      <c r="S223" s="463"/>
      <c r="T223" s="465"/>
      <c r="U223" s="109"/>
      <c r="V223" s="445"/>
      <c r="W223" s="109"/>
      <c r="X223" s="253"/>
      <c r="Y223" s="641"/>
      <c r="Z223" s="229"/>
      <c r="AA223" s="460"/>
    </row>
    <row r="224" spans="1:28" s="107" customFormat="1" ht="22.5" hidden="1" customHeight="1">
      <c r="A224" s="295"/>
      <c r="B224" s="312" t="s">
        <v>203</v>
      </c>
      <c r="C224" s="463"/>
      <c r="D224" s="465"/>
      <c r="E224" s="463"/>
      <c r="F224" s="463"/>
      <c r="G224" s="463"/>
      <c r="H224" s="465"/>
      <c r="I224" s="463"/>
      <c r="J224" s="463"/>
      <c r="K224" s="463"/>
      <c r="L224" s="465"/>
      <c r="M224" s="463"/>
      <c r="N224" s="463"/>
      <c r="O224" s="463"/>
      <c r="P224" s="463"/>
      <c r="Q224" s="464"/>
      <c r="R224" s="463"/>
      <c r="S224" s="463"/>
      <c r="T224" s="465"/>
      <c r="U224" s="109"/>
      <c r="V224" s="445"/>
      <c r="W224" s="109"/>
      <c r="X224" s="253"/>
      <c r="Y224" s="641"/>
      <c r="Z224" s="229"/>
      <c r="AA224" s="460"/>
    </row>
    <row r="225" spans="1:27" s="107" customFormat="1" ht="22.5" hidden="1" customHeight="1">
      <c r="A225" s="295"/>
      <c r="B225" s="312" t="s">
        <v>204</v>
      </c>
      <c r="C225" s="463"/>
      <c r="D225" s="465"/>
      <c r="E225" s="463"/>
      <c r="F225" s="463"/>
      <c r="G225" s="463"/>
      <c r="H225" s="465"/>
      <c r="I225" s="463"/>
      <c r="J225" s="463"/>
      <c r="K225" s="463"/>
      <c r="L225" s="465"/>
      <c r="M225" s="463"/>
      <c r="N225" s="463"/>
      <c r="O225" s="463"/>
      <c r="P225" s="463"/>
      <c r="Q225" s="464"/>
      <c r="R225" s="463"/>
      <c r="S225" s="463"/>
      <c r="T225" s="465"/>
      <c r="U225" s="109"/>
      <c r="V225" s="445"/>
      <c r="W225" s="109"/>
      <c r="X225" s="253"/>
      <c r="Y225" s="641"/>
      <c r="Z225" s="229"/>
      <c r="AA225" s="460"/>
    </row>
    <row r="226" spans="1:27" s="107" customFormat="1" ht="22.5" hidden="1" customHeight="1">
      <c r="A226" s="295"/>
      <c r="B226" s="312" t="s">
        <v>205</v>
      </c>
      <c r="C226" s="463"/>
      <c r="D226" s="465"/>
      <c r="E226" s="463"/>
      <c r="F226" s="463"/>
      <c r="G226" s="463"/>
      <c r="H226" s="465"/>
      <c r="I226" s="463"/>
      <c r="J226" s="463"/>
      <c r="K226" s="463"/>
      <c r="L226" s="465"/>
      <c r="M226" s="463"/>
      <c r="N226" s="463"/>
      <c r="O226" s="463"/>
      <c r="P226" s="463"/>
      <c r="Q226" s="464"/>
      <c r="R226" s="463"/>
      <c r="S226" s="463"/>
      <c r="T226" s="465"/>
      <c r="U226" s="109"/>
      <c r="V226" s="445"/>
      <c r="W226" s="109"/>
      <c r="X226" s="253"/>
      <c r="Y226" s="641"/>
      <c r="Z226" s="229"/>
      <c r="AA226" s="460"/>
    </row>
    <row r="227" spans="1:27" s="107" customFormat="1" ht="21.75" customHeight="1">
      <c r="A227" s="112"/>
      <c r="B227" s="312"/>
      <c r="C227" s="463"/>
      <c r="D227" s="465"/>
      <c r="E227" s="463"/>
      <c r="F227" s="463"/>
      <c r="G227" s="463"/>
      <c r="H227" s="465"/>
      <c r="I227" s="463"/>
      <c r="J227" s="463"/>
      <c r="K227" s="463"/>
      <c r="L227" s="465"/>
      <c r="M227" s="463"/>
      <c r="N227" s="463"/>
      <c r="O227" s="463"/>
      <c r="P227" s="463"/>
      <c r="Q227" s="464"/>
      <c r="R227" s="463"/>
      <c r="S227" s="463"/>
      <c r="T227" s="465"/>
      <c r="U227" s="109"/>
      <c r="V227" s="109"/>
      <c r="W227" s="109"/>
      <c r="X227" s="253"/>
      <c r="Y227" s="641"/>
      <c r="Z227" s="229"/>
      <c r="AA227" s="460"/>
    </row>
    <row r="228" spans="1:27" s="142" customFormat="1" ht="22.5" customHeight="1">
      <c r="A228" s="281" t="s">
        <v>400</v>
      </c>
      <c r="B228" s="466" t="s">
        <v>398</v>
      </c>
      <c r="C228" s="233"/>
      <c r="D228" s="467"/>
      <c r="E228" s="233"/>
      <c r="F228" s="233"/>
      <c r="G228" s="233"/>
      <c r="H228" s="467"/>
      <c r="I228" s="233"/>
      <c r="J228" s="233"/>
      <c r="K228" s="233"/>
      <c r="L228" s="467"/>
      <c r="M228" s="233"/>
      <c r="N228" s="233"/>
      <c r="O228" s="233"/>
      <c r="P228" s="467"/>
      <c r="Q228" s="233"/>
      <c r="R228" s="233"/>
      <c r="S228" s="233"/>
      <c r="T228" s="467"/>
      <c r="U228" s="155"/>
      <c r="V228" s="155"/>
      <c r="W228" s="728"/>
      <c r="X228" s="467"/>
      <c r="Y228" s="643"/>
      <c r="Z228" s="727"/>
    </row>
    <row r="229" spans="1:27" s="142" customFormat="1" ht="22.5" customHeight="1">
      <c r="A229" s="286"/>
      <c r="B229" s="142" t="s">
        <v>203</v>
      </c>
      <c r="C229" s="147"/>
      <c r="D229" s="164"/>
      <c r="E229" s="147"/>
      <c r="F229" s="147"/>
      <c r="G229" s="151"/>
      <c r="H229" s="164"/>
      <c r="I229" s="393">
        <v>16926</v>
      </c>
      <c r="J229" s="393">
        <v>16128</v>
      </c>
      <c r="K229" s="393">
        <v>12748</v>
      </c>
      <c r="L229" s="392">
        <v>16885</v>
      </c>
      <c r="M229" s="393">
        <v>16762</v>
      </c>
      <c r="N229" s="393">
        <v>12673</v>
      </c>
      <c r="O229" s="393">
        <v>18811</v>
      </c>
      <c r="P229" s="392">
        <v>14956</v>
      </c>
      <c r="Q229" s="393">
        <v>17706</v>
      </c>
      <c r="R229" s="393">
        <v>17026</v>
      </c>
      <c r="S229" s="393">
        <v>16078</v>
      </c>
      <c r="T229" s="392">
        <v>20305</v>
      </c>
      <c r="U229" s="393">
        <v>15851</v>
      </c>
      <c r="V229" s="736">
        <v>10423</v>
      </c>
      <c r="W229" s="393">
        <v>17618</v>
      </c>
      <c r="X229" s="373">
        <v>20015</v>
      </c>
      <c r="Y229" s="144" t="s">
        <v>399</v>
      </c>
      <c r="Z229" s="153" t="s">
        <v>130</v>
      </c>
    </row>
    <row r="230" spans="1:27" s="142" customFormat="1" ht="22.5" customHeight="1">
      <c r="A230" s="286"/>
      <c r="B230" s="142" t="s">
        <v>204</v>
      </c>
      <c r="C230" s="147"/>
      <c r="D230" s="164"/>
      <c r="E230" s="147"/>
      <c r="F230" s="147"/>
      <c r="G230" s="147"/>
      <c r="H230" s="164"/>
      <c r="I230" s="393">
        <v>6742</v>
      </c>
      <c r="J230" s="393">
        <v>12623</v>
      </c>
      <c r="K230" s="393">
        <v>8822</v>
      </c>
      <c r="L230" s="392">
        <v>7823</v>
      </c>
      <c r="M230" s="393">
        <v>13862</v>
      </c>
      <c r="N230" s="393">
        <v>7760</v>
      </c>
      <c r="O230" s="393">
        <v>13575</v>
      </c>
      <c r="P230" s="392">
        <v>10518</v>
      </c>
      <c r="Q230" s="393">
        <v>14168</v>
      </c>
      <c r="R230" s="393">
        <v>14901</v>
      </c>
      <c r="S230" s="393">
        <v>7251</v>
      </c>
      <c r="T230" s="392">
        <v>15891</v>
      </c>
      <c r="U230" s="393">
        <v>12665</v>
      </c>
      <c r="V230" s="736">
        <v>10893</v>
      </c>
      <c r="W230" s="393">
        <v>8354</v>
      </c>
      <c r="X230" s="373">
        <v>14137</v>
      </c>
      <c r="Y230" s="144" t="s">
        <v>399</v>
      </c>
      <c r="Z230" s="153" t="s">
        <v>130</v>
      </c>
    </row>
    <row r="231" spans="1:27" s="142" customFormat="1" ht="22.5" customHeight="1">
      <c r="A231" s="286"/>
      <c r="B231" s="142" t="s">
        <v>205</v>
      </c>
      <c r="C231" s="233"/>
      <c r="D231" s="467"/>
      <c r="E231" s="233"/>
      <c r="F231" s="233"/>
      <c r="G231" s="233"/>
      <c r="H231" s="467"/>
      <c r="I231" s="372">
        <v>11229</v>
      </c>
      <c r="J231" s="372">
        <v>13593</v>
      </c>
      <c r="K231" s="374">
        <v>10088</v>
      </c>
      <c r="L231" s="373">
        <v>11220</v>
      </c>
      <c r="M231" s="372">
        <v>13860</v>
      </c>
      <c r="N231" s="372">
        <v>11989</v>
      </c>
      <c r="O231" s="372">
        <v>12070</v>
      </c>
      <c r="P231" s="373">
        <v>12609</v>
      </c>
      <c r="Q231" s="372">
        <v>12456</v>
      </c>
      <c r="R231" s="372">
        <v>4368</v>
      </c>
      <c r="S231" s="372">
        <v>11611</v>
      </c>
      <c r="T231" s="373">
        <v>14284</v>
      </c>
      <c r="U231" s="372">
        <v>5025</v>
      </c>
      <c r="V231" s="737">
        <v>11555</v>
      </c>
      <c r="W231" s="737">
        <v>14697</v>
      </c>
      <c r="X231" s="373">
        <v>14319</v>
      </c>
      <c r="Y231" s="144" t="s">
        <v>399</v>
      </c>
      <c r="Z231" s="643" t="s">
        <v>130</v>
      </c>
    </row>
    <row r="232" spans="1:27" s="142" customFormat="1" ht="22.5" customHeight="1">
      <c r="A232" s="729"/>
      <c r="B232" s="142" t="s">
        <v>206</v>
      </c>
      <c r="C232" s="233"/>
      <c r="D232" s="467"/>
      <c r="E232" s="233"/>
      <c r="F232" s="233"/>
      <c r="G232" s="233"/>
      <c r="H232" s="467"/>
      <c r="I232" s="372">
        <v>1337</v>
      </c>
      <c r="J232" s="372">
        <v>2112</v>
      </c>
      <c r="K232" s="374">
        <v>1498</v>
      </c>
      <c r="L232" s="373">
        <v>2274</v>
      </c>
      <c r="M232" s="372">
        <v>1704</v>
      </c>
      <c r="N232" s="372">
        <v>1473</v>
      </c>
      <c r="O232" s="372">
        <v>2243</v>
      </c>
      <c r="P232" s="373">
        <v>2445</v>
      </c>
      <c r="Q232" s="372">
        <v>2436</v>
      </c>
      <c r="R232" s="372">
        <v>2566</v>
      </c>
      <c r="S232" s="372">
        <v>1830</v>
      </c>
      <c r="T232" s="373">
        <v>2776</v>
      </c>
      <c r="U232" s="372">
        <v>2163</v>
      </c>
      <c r="V232" s="737">
        <v>1695</v>
      </c>
      <c r="W232" s="372">
        <v>2750</v>
      </c>
      <c r="X232" s="373">
        <v>3207</v>
      </c>
      <c r="Y232" s="144" t="s">
        <v>399</v>
      </c>
      <c r="Z232" s="643" t="s">
        <v>130</v>
      </c>
    </row>
    <row r="233" spans="1:27" s="645" customFormat="1" ht="22.5" hidden="1" customHeight="1">
      <c r="A233" s="644"/>
      <c r="B233" s="265" t="s">
        <v>322</v>
      </c>
      <c r="C233" s="646">
        <v>46</v>
      </c>
      <c r="D233" s="648">
        <v>44.1</v>
      </c>
      <c r="E233" s="646">
        <v>46.2</v>
      </c>
      <c r="F233" s="646">
        <v>39.200000000000003</v>
      </c>
      <c r="G233" s="646">
        <v>34.700000000000003</v>
      </c>
      <c r="H233" s="648">
        <v>28.5</v>
      </c>
      <c r="I233" s="646">
        <v>26.6</v>
      </c>
      <c r="J233" s="646">
        <v>37.700000000000003</v>
      </c>
      <c r="K233" s="649">
        <v>32.977194688267303</v>
      </c>
      <c r="L233" s="648">
        <v>31.2</v>
      </c>
      <c r="M233" s="646">
        <v>34.1</v>
      </c>
      <c r="N233" s="646">
        <v>25.3</v>
      </c>
      <c r="O233" s="646">
        <v>35.9</v>
      </c>
      <c r="P233" s="648">
        <v>40.700000000000003</v>
      </c>
      <c r="Q233" s="646">
        <v>27.9</v>
      </c>
      <c r="R233" s="646">
        <v>20.7</v>
      </c>
      <c r="S233" s="646">
        <v>33.799999999999997</v>
      </c>
      <c r="T233" s="648">
        <v>30.8</v>
      </c>
      <c r="U233" s="646">
        <v>28.2</v>
      </c>
      <c r="V233" s="646">
        <v>19.899999999999999</v>
      </c>
      <c r="W233" s="646">
        <v>13</v>
      </c>
      <c r="X233" s="648">
        <v>24.5</v>
      </c>
      <c r="Y233" s="554" t="s">
        <v>183</v>
      </c>
      <c r="Z233" s="324" t="s">
        <v>43</v>
      </c>
      <c r="AA233" s="647"/>
    </row>
    <row r="234" spans="1:27" ht="22.5" customHeight="1">
      <c r="A234" s="42"/>
      <c r="B234" s="50"/>
      <c r="C234" s="46"/>
      <c r="D234" s="734"/>
      <c r="E234" s="46"/>
      <c r="F234" s="46"/>
      <c r="G234" s="46"/>
      <c r="H234" s="734"/>
      <c r="I234" s="46"/>
      <c r="J234" s="46"/>
      <c r="L234" s="734"/>
      <c r="M234" s="46"/>
      <c r="N234" s="46"/>
      <c r="O234" s="46"/>
      <c r="P234" s="734"/>
      <c r="Q234" s="46"/>
      <c r="R234" s="46"/>
      <c r="S234" s="46"/>
      <c r="T234" s="734"/>
      <c r="U234" s="45"/>
      <c r="V234" s="45"/>
      <c r="W234" s="45"/>
      <c r="X234" s="735"/>
      <c r="Y234" s="738"/>
      <c r="Z234" s="739"/>
      <c r="AA234" s="61"/>
    </row>
    <row r="235" spans="1:27" ht="22.5" customHeight="1">
      <c r="A235" s="295" t="s">
        <v>401</v>
      </c>
      <c r="B235" s="730" t="s">
        <v>405</v>
      </c>
      <c r="C235" s="46"/>
      <c r="D235" s="734"/>
      <c r="E235" s="46"/>
      <c r="F235" s="46"/>
      <c r="G235" s="46"/>
      <c r="H235" s="734"/>
      <c r="I235" s="46"/>
      <c r="J235" s="46"/>
      <c r="L235" s="734"/>
      <c r="M235" s="46"/>
      <c r="N235" s="46"/>
      <c r="O235" s="46"/>
      <c r="P235" s="734"/>
      <c r="Q235" s="46"/>
      <c r="R235" s="46"/>
      <c r="S235" s="46"/>
      <c r="T235" s="734"/>
      <c r="U235" s="45"/>
      <c r="V235" s="45"/>
      <c r="W235" s="45"/>
      <c r="X235" s="735"/>
      <c r="Y235" s="311" t="s">
        <v>242</v>
      </c>
      <c r="Z235" s="251" t="s">
        <v>130</v>
      </c>
      <c r="AA235" s="61"/>
    </row>
    <row r="236" spans="1:27" ht="22.5" customHeight="1">
      <c r="A236" s="731"/>
      <c r="B236" s="406" t="s">
        <v>402</v>
      </c>
      <c r="C236" s="743">
        <v>-0.91</v>
      </c>
      <c r="D236" s="744">
        <v>3.29</v>
      </c>
      <c r="E236" s="743">
        <v>-1.25</v>
      </c>
      <c r="F236" s="743">
        <v>-4.04</v>
      </c>
      <c r="G236" s="743">
        <v>3.32</v>
      </c>
      <c r="H236" s="744">
        <v>-0.63</v>
      </c>
      <c r="I236" s="743">
        <v>0.56000000000000005</v>
      </c>
      <c r="J236" s="743">
        <v>0.97</v>
      </c>
      <c r="K236" s="743">
        <v>-1.03</v>
      </c>
      <c r="L236" s="744">
        <v>-1.29</v>
      </c>
      <c r="M236" s="743">
        <v>-1.1299999999999999</v>
      </c>
      <c r="N236" s="743">
        <v>-3.08</v>
      </c>
      <c r="O236" s="743">
        <v>-3.75</v>
      </c>
      <c r="P236" s="744">
        <v>0.96</v>
      </c>
      <c r="Q236" s="743">
        <v>0.27</v>
      </c>
      <c r="R236" s="743">
        <v>0.51</v>
      </c>
      <c r="S236" s="743">
        <v>3.79</v>
      </c>
      <c r="T236" s="679">
        <v>3.63</v>
      </c>
      <c r="U236" s="745">
        <v>3.04</v>
      </c>
      <c r="V236" s="745">
        <v>7.7</v>
      </c>
      <c r="W236" s="745">
        <v>5.57</v>
      </c>
      <c r="X236" s="746">
        <v>4.3099999999999996</v>
      </c>
      <c r="Y236" s="311" t="s">
        <v>242</v>
      </c>
      <c r="Z236" s="251" t="s">
        <v>130</v>
      </c>
    </row>
    <row r="237" spans="1:27" ht="22.5" customHeight="1">
      <c r="A237" s="732"/>
      <c r="B237" s="406" t="s">
        <v>403</v>
      </c>
      <c r="C237" s="743">
        <v>18.73</v>
      </c>
      <c r="D237" s="744">
        <v>21.19</v>
      </c>
      <c r="E237" s="743">
        <v>15.1</v>
      </c>
      <c r="F237" s="743">
        <v>16.18</v>
      </c>
      <c r="G237" s="743">
        <v>21.47</v>
      </c>
      <c r="H237" s="744">
        <v>15.38</v>
      </c>
      <c r="I237" s="743">
        <v>16.22</v>
      </c>
      <c r="J237" s="743">
        <v>17.510000000000002</v>
      </c>
      <c r="K237" s="743">
        <v>16.16</v>
      </c>
      <c r="L237" s="744">
        <v>15.24</v>
      </c>
      <c r="M237" s="743">
        <v>13.71</v>
      </c>
      <c r="N237" s="743">
        <v>4.84</v>
      </c>
      <c r="O237" s="743">
        <v>6.4</v>
      </c>
      <c r="P237" s="744">
        <v>12.86</v>
      </c>
      <c r="Q237" s="743">
        <v>11.47</v>
      </c>
      <c r="R237" s="743">
        <v>13.1</v>
      </c>
      <c r="S237" s="743">
        <v>17.510000000000002</v>
      </c>
      <c r="T237" s="679">
        <v>18.97</v>
      </c>
      <c r="U237" s="745">
        <v>15.31</v>
      </c>
      <c r="V237" s="745">
        <v>19.170000000000002</v>
      </c>
      <c r="W237" s="745">
        <v>19.38</v>
      </c>
      <c r="X237" s="746">
        <v>19.23</v>
      </c>
      <c r="Y237" s="640" t="s">
        <v>242</v>
      </c>
      <c r="Z237" s="740" t="s">
        <v>130</v>
      </c>
    </row>
    <row r="238" spans="1:27" ht="22.5" customHeight="1">
      <c r="A238" s="733"/>
      <c r="B238" s="302" t="s">
        <v>404</v>
      </c>
      <c r="C238" s="747">
        <v>19.64</v>
      </c>
      <c r="D238" s="748">
        <v>17.899999999999999</v>
      </c>
      <c r="E238" s="747">
        <v>16.38</v>
      </c>
      <c r="F238" s="747">
        <v>20.22</v>
      </c>
      <c r="G238" s="747">
        <v>18.149999999999999</v>
      </c>
      <c r="H238" s="748">
        <v>16.010000000000002</v>
      </c>
      <c r="I238" s="747">
        <v>-15.66</v>
      </c>
      <c r="J238" s="747">
        <v>-16.54</v>
      </c>
      <c r="K238" s="743">
        <v>-17.190000000000001</v>
      </c>
      <c r="L238" s="748">
        <v>-16.53</v>
      </c>
      <c r="M238" s="747">
        <v>-14.84</v>
      </c>
      <c r="N238" s="747">
        <v>-7.92</v>
      </c>
      <c r="O238" s="747">
        <v>-10.15</v>
      </c>
      <c r="P238" s="748">
        <v>-11.9</v>
      </c>
      <c r="Q238" s="747">
        <v>-11.2</v>
      </c>
      <c r="R238" s="747">
        <v>-12.58</v>
      </c>
      <c r="S238" s="747">
        <v>-13.72</v>
      </c>
      <c r="T238" s="748">
        <v>-15.35</v>
      </c>
      <c r="U238" s="745">
        <v>-12.27</v>
      </c>
      <c r="V238" s="745">
        <v>-11.47</v>
      </c>
      <c r="W238" s="745">
        <v>-13.82</v>
      </c>
      <c r="X238" s="749">
        <v>-14.93</v>
      </c>
      <c r="Y238" s="741"/>
      <c r="Z238" s="742"/>
      <c r="AA238" s="59"/>
    </row>
    <row r="239" spans="1:27" ht="22.5" customHeight="1">
      <c r="Q239" s="40"/>
      <c r="T239" s="40"/>
      <c r="U239" s="45"/>
      <c r="V239" s="45"/>
      <c r="W239" s="45"/>
    </row>
    <row r="240" spans="1:27" ht="22.5" customHeight="1">
      <c r="A240" s="42"/>
      <c r="B240" s="51"/>
      <c r="C240" s="44"/>
      <c r="D240" s="44"/>
      <c r="E240" s="46"/>
      <c r="F240" s="46"/>
      <c r="G240" s="46"/>
      <c r="H240" s="46"/>
      <c r="I240" s="46"/>
      <c r="J240" s="46"/>
      <c r="L240" s="46"/>
      <c r="M240" s="46"/>
      <c r="N240" s="46"/>
      <c r="O240" s="46"/>
      <c r="P240" s="46"/>
      <c r="Q240" s="46"/>
      <c r="R240" s="46"/>
      <c r="S240" s="46"/>
      <c r="T240" s="46"/>
      <c r="U240" s="45"/>
      <c r="V240" s="45"/>
      <c r="W240" s="45"/>
      <c r="X240" s="55"/>
      <c r="Y240" s="46"/>
      <c r="Z240" s="55"/>
      <c r="AA240" s="61"/>
    </row>
    <row r="241" spans="1:27" ht="22.5" customHeight="1">
      <c r="A241" s="42"/>
      <c r="B241" s="51"/>
      <c r="C241" s="44"/>
      <c r="D241" s="44"/>
      <c r="E241" s="46"/>
      <c r="F241" s="46"/>
      <c r="G241" s="46"/>
      <c r="H241" s="46"/>
      <c r="I241" s="46"/>
      <c r="J241" s="46"/>
      <c r="L241" s="46"/>
      <c r="M241" s="46"/>
      <c r="N241" s="46"/>
      <c r="O241" s="46"/>
      <c r="P241" s="46"/>
      <c r="Q241" s="46"/>
      <c r="R241" s="46"/>
      <c r="S241" s="46"/>
      <c r="T241" s="46"/>
      <c r="U241" s="45"/>
      <c r="V241" s="45"/>
      <c r="W241" s="45"/>
      <c r="X241" s="55"/>
      <c r="Y241" s="46"/>
      <c r="Z241" s="55"/>
      <c r="AA241" s="61"/>
    </row>
    <row r="242" spans="1:27" ht="22.5" customHeight="1">
      <c r="A242" s="42"/>
      <c r="B242" s="51"/>
      <c r="Q242" s="40"/>
      <c r="T242" s="40"/>
    </row>
    <row r="243" spans="1:27" ht="22.5" customHeight="1">
      <c r="A243" s="42"/>
      <c r="B243" s="51"/>
      <c r="C243" s="46"/>
      <c r="D243" s="46"/>
      <c r="E243" s="46"/>
      <c r="F243" s="46"/>
      <c r="G243" s="46"/>
      <c r="H243" s="46"/>
      <c r="I243" s="46"/>
      <c r="J243" s="46"/>
      <c r="L243" s="46"/>
      <c r="M243" s="46"/>
      <c r="N243" s="46"/>
      <c r="O243" s="46"/>
      <c r="P243" s="46"/>
      <c r="Q243" s="46"/>
      <c r="R243" s="46"/>
      <c r="S243" s="46"/>
      <c r="T243" s="46"/>
      <c r="X243" s="55"/>
      <c r="Y243" s="46"/>
      <c r="Z243" s="55"/>
      <c r="AA243" s="61"/>
    </row>
    <row r="244" spans="1:27" ht="22.5" customHeight="1">
      <c r="A244" s="42"/>
      <c r="B244" s="52"/>
      <c r="C244" s="46"/>
      <c r="D244" s="46"/>
      <c r="E244" s="46"/>
      <c r="F244" s="46"/>
      <c r="G244" s="46"/>
      <c r="H244" s="46"/>
      <c r="I244" s="46"/>
      <c r="J244" s="46"/>
      <c r="L244" s="46"/>
      <c r="M244" s="46"/>
      <c r="N244" s="46"/>
      <c r="O244" s="46"/>
      <c r="P244" s="46"/>
      <c r="Q244" s="46"/>
      <c r="R244" s="46"/>
      <c r="S244" s="46"/>
      <c r="T244" s="46"/>
      <c r="X244" s="55"/>
      <c r="Y244" s="46"/>
      <c r="Z244" s="55"/>
      <c r="AA244" s="61"/>
    </row>
    <row r="245" spans="1:27" ht="22.5" customHeight="1">
      <c r="A245" s="42"/>
      <c r="B245" s="52"/>
      <c r="C245" s="46"/>
      <c r="D245" s="46"/>
      <c r="E245" s="46"/>
      <c r="F245" s="46"/>
      <c r="G245" s="46"/>
      <c r="H245" s="46"/>
      <c r="I245" s="46"/>
      <c r="J245" s="46"/>
      <c r="L245" s="46"/>
      <c r="M245" s="46"/>
      <c r="N245" s="46"/>
      <c r="O245" s="46"/>
      <c r="P245" s="46"/>
      <c r="Q245" s="46"/>
      <c r="R245" s="46"/>
      <c r="S245" s="46"/>
      <c r="T245" s="46"/>
      <c r="X245" s="55"/>
      <c r="Y245" s="46"/>
      <c r="Z245" s="55"/>
      <c r="AA245" s="61"/>
    </row>
    <row r="246" spans="1:27" ht="22.5" customHeight="1">
      <c r="A246" s="42"/>
      <c r="B246" s="51"/>
      <c r="L246" s="46"/>
      <c r="M246" s="46"/>
      <c r="N246" s="46"/>
      <c r="O246" s="46"/>
      <c r="P246" s="46"/>
      <c r="Q246" s="46"/>
      <c r="R246" s="46"/>
      <c r="S246" s="46"/>
      <c r="T246" s="46"/>
      <c r="X246" s="55"/>
      <c r="Z246" s="55"/>
      <c r="AA246" s="61"/>
    </row>
    <row r="247" spans="1:27" ht="22.5" customHeight="1">
      <c r="A247" s="42"/>
      <c r="B247" s="51"/>
      <c r="C247" s="47"/>
      <c r="D247" s="47"/>
      <c r="E247" s="47"/>
      <c r="F247" s="47"/>
      <c r="G247" s="47"/>
      <c r="H247" s="47"/>
      <c r="I247" s="47"/>
      <c r="J247" s="47"/>
      <c r="L247" s="47"/>
      <c r="M247" s="47"/>
      <c r="N247" s="47"/>
      <c r="O247" s="47"/>
      <c r="P247" s="47"/>
      <c r="Q247" s="47"/>
      <c r="R247" s="47"/>
      <c r="S247" s="47"/>
      <c r="T247" s="47"/>
      <c r="X247" s="54"/>
      <c r="Y247" s="47"/>
      <c r="Z247" s="54"/>
      <c r="AA247" s="60"/>
    </row>
    <row r="248" spans="1:27" ht="22.5" customHeight="1">
      <c r="A248" s="42"/>
      <c r="B248" s="52"/>
      <c r="C248" s="47"/>
      <c r="D248" s="47"/>
      <c r="E248" s="47"/>
      <c r="F248" s="47"/>
      <c r="G248" s="47"/>
      <c r="H248" s="47"/>
      <c r="I248" s="47"/>
      <c r="J248" s="47"/>
      <c r="L248" s="47"/>
      <c r="M248" s="47"/>
      <c r="N248" s="47"/>
      <c r="O248" s="47"/>
      <c r="P248" s="47"/>
      <c r="Q248" s="47"/>
      <c r="R248" s="47"/>
      <c r="S248" s="47"/>
      <c r="T248" s="47"/>
      <c r="X248" s="54"/>
      <c r="Y248" s="47"/>
      <c r="Z248" s="54"/>
      <c r="AA248" s="60"/>
    </row>
    <row r="249" spans="1:27" ht="22.5" customHeight="1">
      <c r="A249" s="42"/>
      <c r="B249" s="52"/>
      <c r="C249" s="47"/>
      <c r="D249" s="47"/>
      <c r="E249" s="47"/>
      <c r="F249" s="47"/>
      <c r="G249" s="47"/>
      <c r="H249" s="47"/>
      <c r="I249" s="47"/>
      <c r="J249" s="47"/>
      <c r="L249" s="47"/>
      <c r="M249" s="47"/>
      <c r="N249" s="47"/>
      <c r="O249" s="47"/>
      <c r="P249" s="47"/>
      <c r="Q249" s="47"/>
      <c r="R249" s="47"/>
      <c r="S249" s="47"/>
      <c r="T249" s="47"/>
      <c r="X249" s="54"/>
      <c r="Y249" s="47"/>
      <c r="Z249" s="54"/>
      <c r="AA249" s="60"/>
    </row>
    <row r="250" spans="1:27" ht="22.5" customHeight="1">
      <c r="A250" s="42"/>
      <c r="B250" s="52"/>
      <c r="C250" s="47"/>
      <c r="D250" s="47"/>
      <c r="E250" s="47"/>
      <c r="F250" s="47"/>
      <c r="G250" s="47"/>
      <c r="H250" s="47"/>
      <c r="I250" s="47"/>
      <c r="J250" s="47"/>
      <c r="L250" s="47"/>
      <c r="M250" s="47"/>
      <c r="N250" s="47"/>
      <c r="O250" s="47"/>
      <c r="P250" s="47"/>
      <c r="Q250" s="47"/>
      <c r="R250" s="47"/>
      <c r="S250" s="47"/>
      <c r="T250" s="47"/>
      <c r="X250" s="54"/>
      <c r="Y250" s="47"/>
      <c r="Z250" s="54"/>
      <c r="AA250" s="60"/>
    </row>
    <row r="251" spans="1:27" ht="22.5" customHeight="1">
      <c r="A251" s="42"/>
      <c r="B251" s="52"/>
      <c r="C251" s="47"/>
      <c r="D251" s="47"/>
      <c r="E251" s="47"/>
      <c r="F251" s="47"/>
      <c r="G251" s="47"/>
      <c r="H251" s="47"/>
      <c r="I251" s="47"/>
      <c r="J251" s="47"/>
      <c r="L251" s="47"/>
      <c r="M251" s="47"/>
      <c r="N251" s="47"/>
      <c r="O251" s="47"/>
      <c r="P251" s="47"/>
      <c r="Q251" s="47"/>
      <c r="R251" s="47"/>
      <c r="S251" s="47"/>
      <c r="T251" s="47"/>
      <c r="X251" s="54"/>
      <c r="Y251" s="47"/>
      <c r="Z251" s="54"/>
      <c r="AA251" s="60"/>
    </row>
    <row r="252" spans="1:27" ht="22.5" customHeight="1">
      <c r="B252" s="51"/>
      <c r="Q252" s="40"/>
      <c r="T252" s="40"/>
    </row>
    <row r="253" spans="1:27" ht="22.5" customHeight="1">
      <c r="A253" s="42"/>
      <c r="B253" s="51"/>
      <c r="C253" s="47"/>
      <c r="D253" s="47"/>
      <c r="E253" s="47"/>
      <c r="F253" s="47"/>
      <c r="G253" s="47"/>
      <c r="H253" s="47"/>
      <c r="I253" s="47"/>
      <c r="J253" s="47"/>
      <c r="L253" s="47"/>
      <c r="M253" s="47"/>
      <c r="N253" s="47"/>
      <c r="O253" s="47"/>
      <c r="P253" s="47"/>
      <c r="Q253" s="47"/>
      <c r="R253" s="47"/>
      <c r="S253" s="47"/>
      <c r="T253" s="47"/>
      <c r="X253" s="54"/>
      <c r="Y253" s="47"/>
      <c r="Z253" s="54"/>
      <c r="AA253" s="60"/>
    </row>
    <row r="254" spans="1:27" ht="22.5" customHeight="1">
      <c r="A254" s="42"/>
      <c r="B254" s="52"/>
      <c r="C254" s="47"/>
      <c r="D254" s="47"/>
      <c r="E254" s="47"/>
      <c r="F254" s="47"/>
      <c r="G254" s="47"/>
      <c r="H254" s="47"/>
      <c r="I254" s="47"/>
      <c r="J254" s="47"/>
      <c r="L254" s="47"/>
      <c r="M254" s="47"/>
      <c r="N254" s="47"/>
      <c r="O254" s="47"/>
      <c r="P254" s="47"/>
      <c r="Q254" s="47"/>
      <c r="R254" s="47"/>
      <c r="S254" s="47"/>
      <c r="T254" s="47"/>
      <c r="X254" s="54"/>
      <c r="Y254" s="47"/>
      <c r="Z254" s="54"/>
      <c r="AA254" s="60"/>
    </row>
    <row r="255" spans="1:27" ht="22.5" customHeight="1">
      <c r="Q255" s="40"/>
      <c r="T255" s="40"/>
    </row>
    <row r="256" spans="1:27" ht="22.5" customHeight="1">
      <c r="Q256" s="40"/>
      <c r="T256" s="40"/>
    </row>
    <row r="257" spans="17:20" ht="22.5" customHeight="1">
      <c r="Q257" s="40"/>
      <c r="T257" s="40"/>
    </row>
    <row r="258" spans="17:20" ht="22.5" customHeight="1">
      <c r="Q258" s="40"/>
      <c r="T258" s="40"/>
    </row>
    <row r="259" spans="17:20" ht="22.5" customHeight="1">
      <c r="Q259" s="40"/>
      <c r="T259" s="40"/>
    </row>
    <row r="260" spans="17:20" ht="22.5" customHeight="1">
      <c r="Q260" s="40"/>
      <c r="T260" s="40"/>
    </row>
    <row r="261" spans="17:20" ht="22.5" customHeight="1">
      <c r="Q261" s="40"/>
      <c r="T261" s="40"/>
    </row>
    <row r="262" spans="17:20" ht="22.5" customHeight="1">
      <c r="Q262" s="40"/>
      <c r="T262" s="40"/>
    </row>
    <row r="263" spans="17:20" ht="22.5" customHeight="1">
      <c r="Q263" s="40"/>
      <c r="T263" s="40"/>
    </row>
    <row r="264" spans="17:20" ht="22.5" customHeight="1">
      <c r="Q264" s="40"/>
      <c r="T264" s="40"/>
    </row>
    <row r="265" spans="17:20" ht="22.5" customHeight="1">
      <c r="Q265" s="40"/>
      <c r="T265" s="40"/>
    </row>
    <row r="266" spans="17:20" ht="22.5" customHeight="1">
      <c r="Q266" s="40"/>
      <c r="T266" s="40"/>
    </row>
    <row r="267" spans="17:20" ht="22.5" customHeight="1">
      <c r="Q267" s="40"/>
      <c r="T267" s="40"/>
    </row>
    <row r="268" spans="17:20" ht="22.5" customHeight="1">
      <c r="Q268" s="40"/>
      <c r="T268" s="40"/>
    </row>
    <row r="269" spans="17:20" ht="22.5" customHeight="1">
      <c r="Q269" s="40"/>
      <c r="T269" s="40"/>
    </row>
    <row r="270" spans="17:20" ht="22.5" customHeight="1">
      <c r="Q270" s="40"/>
      <c r="T270" s="40"/>
    </row>
    <row r="271" spans="17:20" ht="22.5" customHeight="1">
      <c r="Q271" s="40"/>
      <c r="T271" s="40"/>
    </row>
    <row r="272" spans="17:20" ht="22.5" customHeight="1">
      <c r="Q272" s="40"/>
      <c r="T272" s="40"/>
    </row>
    <row r="273" spans="17:20" ht="22.5" customHeight="1">
      <c r="Q273" s="40"/>
      <c r="T273" s="40"/>
    </row>
    <row r="274" spans="17:20" ht="22.5" customHeight="1">
      <c r="Q274" s="40"/>
      <c r="T274" s="40"/>
    </row>
    <row r="275" spans="17:20" ht="22.5" customHeight="1">
      <c r="Q275" s="40"/>
      <c r="T275" s="40"/>
    </row>
    <row r="276" spans="17:20" ht="22.5" customHeight="1">
      <c r="Q276" s="40"/>
      <c r="T276" s="40"/>
    </row>
    <row r="277" spans="17:20" ht="22.5" customHeight="1">
      <c r="Q277" s="40"/>
      <c r="T277" s="40"/>
    </row>
    <row r="278" spans="17:20" ht="22.5" customHeight="1">
      <c r="Q278" s="40"/>
      <c r="T278" s="40"/>
    </row>
    <row r="279" spans="17:20" ht="22.5" customHeight="1">
      <c r="Q279" s="40"/>
      <c r="T279" s="40"/>
    </row>
    <row r="280" spans="17:20" ht="22.5" customHeight="1">
      <c r="Q280" s="40"/>
      <c r="T280" s="40"/>
    </row>
    <row r="281" spans="17:20" ht="22.5" customHeight="1">
      <c r="Q281" s="40"/>
      <c r="T281" s="40"/>
    </row>
    <row r="282" spans="17:20" ht="22.5" customHeight="1">
      <c r="Q282" s="40"/>
      <c r="T282" s="40"/>
    </row>
    <row r="283" spans="17:20" ht="22.5" customHeight="1">
      <c r="Q283" s="40"/>
      <c r="T283" s="40"/>
    </row>
    <row r="284" spans="17:20" ht="22.5" customHeight="1">
      <c r="Q284" s="40"/>
      <c r="T284" s="40"/>
    </row>
    <row r="285" spans="17:20" ht="22.5" customHeight="1">
      <c r="Q285" s="40"/>
      <c r="T285" s="40"/>
    </row>
    <row r="286" spans="17:20" ht="22.5" customHeight="1">
      <c r="Q286" s="40"/>
      <c r="T286" s="40"/>
    </row>
    <row r="287" spans="17:20" ht="22.5" customHeight="1">
      <c r="Q287" s="40"/>
      <c r="T287" s="40"/>
    </row>
    <row r="288" spans="17:20" ht="22.5" customHeight="1">
      <c r="Q288" s="40"/>
      <c r="T288" s="40"/>
    </row>
    <row r="289" spans="17:20" ht="22.5" customHeight="1">
      <c r="Q289" s="40"/>
      <c r="T289" s="40"/>
    </row>
    <row r="290" spans="17:20" ht="22.5" customHeight="1">
      <c r="Q290" s="40"/>
      <c r="T290" s="40"/>
    </row>
    <row r="291" spans="17:20" ht="22.5" customHeight="1">
      <c r="Q291" s="40"/>
      <c r="T291" s="40"/>
    </row>
    <row r="292" spans="17:20" ht="22.5" customHeight="1">
      <c r="Q292" s="40"/>
      <c r="T292" s="40"/>
    </row>
    <row r="293" spans="17:20" ht="22.5" customHeight="1">
      <c r="Q293" s="40"/>
      <c r="T293" s="40"/>
    </row>
    <row r="294" spans="17:20" ht="22.5" customHeight="1">
      <c r="Q294" s="40"/>
      <c r="T294" s="40"/>
    </row>
    <row r="295" spans="17:20" ht="22.5" customHeight="1">
      <c r="Q295" s="40"/>
      <c r="T295" s="40"/>
    </row>
    <row r="296" spans="17:20" ht="22.5" customHeight="1">
      <c r="Q296" s="40"/>
      <c r="T296" s="40"/>
    </row>
    <row r="297" spans="17:20" ht="22.5" customHeight="1">
      <c r="Q297" s="40"/>
      <c r="T297" s="40"/>
    </row>
    <row r="298" spans="17:20" ht="22.5" customHeight="1">
      <c r="Q298" s="40"/>
      <c r="T298" s="40"/>
    </row>
    <row r="299" spans="17:20" ht="22.5" customHeight="1">
      <c r="Q299" s="40"/>
      <c r="T299" s="40"/>
    </row>
    <row r="300" spans="17:20" ht="22.5" customHeight="1">
      <c r="Q300" s="40"/>
      <c r="T300" s="40"/>
    </row>
    <row r="301" spans="17:20" ht="22.5" customHeight="1">
      <c r="Q301" s="40"/>
      <c r="T301" s="40"/>
    </row>
    <row r="302" spans="17:20" ht="22.5" customHeight="1">
      <c r="Q302" s="40"/>
      <c r="T302" s="40"/>
    </row>
    <row r="303" spans="17:20" ht="22.5" customHeight="1">
      <c r="Q303" s="40"/>
      <c r="T303" s="40"/>
    </row>
    <row r="304" spans="17:20" ht="22.5" customHeight="1">
      <c r="Q304" s="40"/>
      <c r="T304" s="40"/>
    </row>
    <row r="305" spans="17:20" ht="22.5" customHeight="1">
      <c r="Q305" s="40"/>
      <c r="T305" s="40"/>
    </row>
    <row r="306" spans="17:20" ht="22.5" customHeight="1">
      <c r="Q306" s="40"/>
      <c r="T306" s="40"/>
    </row>
    <row r="307" spans="17:20" ht="22.5" customHeight="1">
      <c r="Q307" s="40"/>
      <c r="T307" s="40"/>
    </row>
    <row r="308" spans="17:20" ht="22.5" customHeight="1">
      <c r="Q308" s="40"/>
      <c r="T308" s="40"/>
    </row>
    <row r="309" spans="17:20" ht="22.5" customHeight="1">
      <c r="Q309" s="40"/>
      <c r="T309" s="40"/>
    </row>
    <row r="310" spans="17:20" ht="22.5" customHeight="1">
      <c r="Q310" s="40"/>
      <c r="T310" s="40"/>
    </row>
    <row r="311" spans="17:20" ht="22.5" customHeight="1">
      <c r="Q311" s="40"/>
      <c r="T311" s="40"/>
    </row>
    <row r="312" spans="17:20" ht="22.5" customHeight="1">
      <c r="Q312" s="40"/>
      <c r="T312" s="40"/>
    </row>
    <row r="313" spans="17:20" ht="22.5" customHeight="1">
      <c r="Q313" s="40"/>
      <c r="T313" s="40"/>
    </row>
    <row r="314" spans="17:20" ht="22.5" customHeight="1">
      <c r="Q314" s="40"/>
      <c r="T314" s="40"/>
    </row>
    <row r="315" spans="17:20" ht="22.5" customHeight="1">
      <c r="Q315" s="40"/>
      <c r="T315" s="40"/>
    </row>
    <row r="316" spans="17:20" ht="22.5" customHeight="1">
      <c r="Q316" s="40"/>
      <c r="T316" s="40"/>
    </row>
    <row r="317" spans="17:20" ht="22.5" customHeight="1">
      <c r="Q317" s="40"/>
      <c r="T317" s="40"/>
    </row>
    <row r="318" spans="17:20" ht="22.5" customHeight="1">
      <c r="Q318" s="40"/>
      <c r="T318" s="40"/>
    </row>
    <row r="319" spans="17:20" ht="22.5" customHeight="1">
      <c r="Q319" s="40"/>
      <c r="T319" s="40"/>
    </row>
    <row r="320" spans="17:20" ht="22.5" customHeight="1">
      <c r="Q320" s="40"/>
      <c r="T320" s="40"/>
    </row>
    <row r="321" spans="17:20" ht="22.5" customHeight="1">
      <c r="Q321" s="40"/>
      <c r="T321" s="40"/>
    </row>
    <row r="322" spans="17:20" ht="22.5" customHeight="1">
      <c r="Q322" s="40"/>
      <c r="T322" s="40"/>
    </row>
    <row r="323" spans="17:20" ht="22.5" customHeight="1">
      <c r="Q323" s="40"/>
      <c r="T323" s="40"/>
    </row>
    <row r="324" spans="17:20" ht="22.5" customHeight="1">
      <c r="Q324" s="40"/>
      <c r="T324" s="40"/>
    </row>
    <row r="325" spans="17:20" ht="22.5" customHeight="1">
      <c r="Q325" s="40"/>
      <c r="T325" s="40"/>
    </row>
    <row r="326" spans="17:20" ht="22.5" customHeight="1">
      <c r="Q326" s="40"/>
      <c r="T326" s="40"/>
    </row>
    <row r="327" spans="17:20" ht="22.5" customHeight="1">
      <c r="Q327" s="40"/>
      <c r="T327" s="40"/>
    </row>
    <row r="328" spans="17:20" ht="22.5" customHeight="1">
      <c r="Q328" s="40"/>
      <c r="T328" s="40"/>
    </row>
    <row r="329" spans="17:20" ht="22.5" customHeight="1">
      <c r="Q329" s="40"/>
      <c r="T329" s="40"/>
    </row>
    <row r="330" spans="17:20" ht="22.5" customHeight="1">
      <c r="Q330" s="40"/>
      <c r="T330" s="40"/>
    </row>
    <row r="331" spans="17:20" ht="22.5" customHeight="1">
      <c r="Q331" s="40"/>
      <c r="T331" s="40"/>
    </row>
    <row r="332" spans="17:20" ht="22.5" customHeight="1">
      <c r="Q332" s="40"/>
      <c r="T332" s="40"/>
    </row>
    <row r="333" spans="17:20" ht="22.5" customHeight="1">
      <c r="Q333" s="40"/>
      <c r="T333" s="40"/>
    </row>
    <row r="334" spans="17:20" ht="22.5" customHeight="1">
      <c r="Q334" s="40"/>
      <c r="T334" s="40"/>
    </row>
    <row r="335" spans="17:20" ht="22.5" customHeight="1">
      <c r="Q335" s="40"/>
      <c r="T335" s="40"/>
    </row>
    <row r="336" spans="17:20" ht="22.5" customHeight="1">
      <c r="Q336" s="40"/>
      <c r="T336" s="40"/>
    </row>
    <row r="337" spans="17:20" ht="22.5" customHeight="1">
      <c r="Q337" s="40"/>
      <c r="T337" s="40"/>
    </row>
    <row r="338" spans="17:20" ht="22.5" customHeight="1">
      <c r="Q338" s="40"/>
      <c r="T338" s="40"/>
    </row>
    <row r="339" spans="17:20" ht="22.5" customHeight="1">
      <c r="Q339" s="40"/>
      <c r="T339" s="40"/>
    </row>
    <row r="340" spans="17:20" ht="22.5" customHeight="1">
      <c r="Q340" s="40"/>
      <c r="T340" s="40"/>
    </row>
    <row r="341" spans="17:20" ht="22.5" customHeight="1">
      <c r="Q341" s="40"/>
      <c r="T341" s="40"/>
    </row>
    <row r="342" spans="17:20" ht="22.5" customHeight="1">
      <c r="Q342" s="40"/>
      <c r="T342" s="40"/>
    </row>
    <row r="343" spans="17:20" ht="22.5" customHeight="1">
      <c r="Q343" s="40"/>
      <c r="T343" s="40"/>
    </row>
    <row r="344" spans="17:20" ht="22.5" customHeight="1">
      <c r="Q344" s="40"/>
      <c r="T344" s="40"/>
    </row>
    <row r="345" spans="17:20" ht="22.5" customHeight="1">
      <c r="Q345" s="40"/>
      <c r="T345" s="40"/>
    </row>
    <row r="346" spans="17:20" ht="22.5" customHeight="1">
      <c r="Q346" s="40"/>
      <c r="T346" s="40"/>
    </row>
    <row r="347" spans="17:20" ht="22.5" customHeight="1">
      <c r="Q347" s="40"/>
      <c r="T347" s="40"/>
    </row>
    <row r="348" spans="17:20" ht="22.5" customHeight="1">
      <c r="Q348" s="40"/>
      <c r="T348" s="40"/>
    </row>
    <row r="349" spans="17:20" ht="22.5" customHeight="1">
      <c r="Q349" s="40"/>
      <c r="T349" s="40"/>
    </row>
    <row r="350" spans="17:20" ht="22.5" customHeight="1">
      <c r="Q350" s="40"/>
      <c r="T350" s="40"/>
    </row>
    <row r="351" spans="17:20" ht="22.5" customHeight="1">
      <c r="Q351" s="40"/>
      <c r="T351" s="40"/>
    </row>
    <row r="352" spans="17:20" ht="22.5" customHeight="1">
      <c r="Q352" s="40"/>
      <c r="T352" s="40"/>
    </row>
    <row r="353" spans="17:20" ht="22.5" customHeight="1">
      <c r="Q353" s="40"/>
      <c r="T353" s="40"/>
    </row>
    <row r="354" spans="17:20" ht="22.5" customHeight="1">
      <c r="Q354" s="40"/>
      <c r="T354" s="40"/>
    </row>
    <row r="355" spans="17:20" ht="22.5" customHeight="1">
      <c r="Q355" s="40"/>
      <c r="T355" s="40"/>
    </row>
    <row r="356" spans="17:20" ht="22.5" customHeight="1">
      <c r="Q356" s="40"/>
      <c r="T356" s="40"/>
    </row>
    <row r="357" spans="17:20" ht="22.5" customHeight="1">
      <c r="Q357" s="40"/>
      <c r="T357" s="40"/>
    </row>
    <row r="358" spans="17:20" ht="22.5" customHeight="1">
      <c r="Q358" s="40"/>
      <c r="T358" s="40"/>
    </row>
    <row r="359" spans="17:20" ht="22.5" customHeight="1">
      <c r="Q359" s="40"/>
      <c r="T359" s="40"/>
    </row>
    <row r="360" spans="17:20" ht="22.5" customHeight="1">
      <c r="Q360" s="40"/>
      <c r="T360" s="40"/>
    </row>
    <row r="361" spans="17:20" ht="22.5" customHeight="1">
      <c r="Q361" s="40"/>
      <c r="T361" s="40"/>
    </row>
    <row r="362" spans="17:20" ht="22.5" customHeight="1">
      <c r="Q362" s="40"/>
      <c r="T362" s="40"/>
    </row>
    <row r="363" spans="17:20" ht="22.5" customHeight="1">
      <c r="Q363" s="40"/>
      <c r="T363" s="40"/>
    </row>
    <row r="364" spans="17:20" ht="22.5" customHeight="1">
      <c r="Q364" s="40"/>
      <c r="T364" s="40"/>
    </row>
    <row r="365" spans="17:20" ht="22.5" customHeight="1">
      <c r="Q365" s="40"/>
      <c r="T365" s="40"/>
    </row>
    <row r="366" spans="17:20" ht="22.5" customHeight="1">
      <c r="Q366" s="40"/>
      <c r="T366" s="40"/>
    </row>
    <row r="367" spans="17:20" ht="22.5" customHeight="1">
      <c r="Q367" s="40"/>
      <c r="T367" s="40"/>
    </row>
    <row r="368" spans="17:20" ht="22.5" customHeight="1">
      <c r="Q368" s="40"/>
      <c r="T368" s="40"/>
    </row>
    <row r="369" spans="17:20" ht="22.5" customHeight="1">
      <c r="Q369" s="40"/>
      <c r="T369" s="40"/>
    </row>
    <row r="370" spans="17:20" ht="22.5" customHeight="1">
      <c r="Q370" s="40"/>
      <c r="T370" s="40"/>
    </row>
    <row r="371" spans="17:20" ht="22.5" customHeight="1">
      <c r="Q371" s="40"/>
      <c r="T371" s="40"/>
    </row>
    <row r="372" spans="17:20" ht="22.5" customHeight="1">
      <c r="Q372" s="40"/>
      <c r="T372" s="40"/>
    </row>
    <row r="373" spans="17:20" ht="22.5" customHeight="1">
      <c r="Q373" s="40"/>
      <c r="T373" s="40"/>
    </row>
    <row r="374" spans="17:20" ht="22.5" customHeight="1">
      <c r="Q374" s="40"/>
      <c r="T374" s="40"/>
    </row>
    <row r="375" spans="17:20" ht="22.5" customHeight="1">
      <c r="Q375" s="40"/>
      <c r="T375" s="40"/>
    </row>
    <row r="376" spans="17:20" ht="22.5" customHeight="1">
      <c r="Q376" s="40"/>
      <c r="T376" s="40"/>
    </row>
    <row r="377" spans="17:20" ht="22.5" customHeight="1">
      <c r="Q377" s="40"/>
      <c r="T377" s="40"/>
    </row>
    <row r="378" spans="17:20" ht="22.5" customHeight="1">
      <c r="Q378" s="40"/>
      <c r="T378" s="40"/>
    </row>
    <row r="379" spans="17:20" ht="22.5" customHeight="1">
      <c r="Q379" s="40"/>
      <c r="T379" s="40"/>
    </row>
    <row r="380" spans="17:20" ht="22.5" customHeight="1">
      <c r="Q380" s="40"/>
      <c r="T380" s="40"/>
    </row>
    <row r="381" spans="17:20" ht="22.5" customHeight="1">
      <c r="Q381" s="40"/>
      <c r="T381" s="40"/>
    </row>
    <row r="382" spans="17:20" ht="22.5" customHeight="1">
      <c r="Q382" s="40"/>
      <c r="T382" s="40"/>
    </row>
    <row r="383" spans="17:20" ht="22.5" customHeight="1">
      <c r="Q383" s="40"/>
      <c r="T383" s="40"/>
    </row>
    <row r="384" spans="17:20" ht="22.5" customHeight="1">
      <c r="Q384" s="40"/>
      <c r="T384" s="40"/>
    </row>
    <row r="385" spans="17:20" ht="22.5" customHeight="1">
      <c r="Q385" s="40"/>
      <c r="T385" s="40"/>
    </row>
    <row r="386" spans="17:20" ht="22.5" customHeight="1">
      <c r="Q386" s="40"/>
      <c r="T386" s="40"/>
    </row>
    <row r="387" spans="17:20" ht="22.5" customHeight="1">
      <c r="Q387" s="40"/>
      <c r="T387" s="40"/>
    </row>
    <row r="388" spans="17:20" ht="22.5" customHeight="1">
      <c r="Q388" s="40"/>
      <c r="T388" s="40"/>
    </row>
    <row r="389" spans="17:20" ht="22.5" customHeight="1">
      <c r="Q389" s="40"/>
      <c r="T389" s="40"/>
    </row>
    <row r="390" spans="17:20" ht="22.5" customHeight="1">
      <c r="Q390" s="40"/>
      <c r="T390" s="40"/>
    </row>
    <row r="391" spans="17:20" ht="22.5" customHeight="1">
      <c r="Q391" s="40"/>
      <c r="T391" s="40"/>
    </row>
    <row r="392" spans="17:20" ht="22.5" customHeight="1">
      <c r="Q392" s="40"/>
      <c r="T392" s="40"/>
    </row>
    <row r="393" spans="17:20" ht="22.5" customHeight="1">
      <c r="Q393" s="40"/>
      <c r="T393" s="40"/>
    </row>
    <row r="394" spans="17:20" ht="22.5" customHeight="1">
      <c r="Q394" s="40"/>
      <c r="T394" s="40"/>
    </row>
    <row r="395" spans="17:20" ht="22.5" customHeight="1">
      <c r="Q395" s="40"/>
      <c r="T395" s="40"/>
    </row>
    <row r="396" spans="17:20" ht="22.5" customHeight="1">
      <c r="Q396" s="40"/>
      <c r="T396" s="40"/>
    </row>
    <row r="397" spans="17:20" ht="22.5" customHeight="1">
      <c r="Q397" s="40"/>
      <c r="T397" s="40"/>
    </row>
    <row r="398" spans="17:20" ht="22.5" customHeight="1">
      <c r="Q398" s="40"/>
      <c r="T398" s="40"/>
    </row>
    <row r="399" spans="17:20" ht="22.5" customHeight="1">
      <c r="Q399" s="40"/>
      <c r="T399" s="40"/>
    </row>
    <row r="400" spans="17:20" ht="22.5" customHeight="1">
      <c r="Q400" s="40"/>
      <c r="T400" s="40"/>
    </row>
    <row r="401" spans="17:20" ht="22.5" customHeight="1">
      <c r="Q401" s="40"/>
      <c r="T401" s="40"/>
    </row>
    <row r="402" spans="17:20" ht="22.5" customHeight="1">
      <c r="Q402" s="40"/>
      <c r="T402" s="40"/>
    </row>
    <row r="403" spans="17:20" ht="22.5" customHeight="1">
      <c r="Q403" s="40"/>
      <c r="T403" s="40"/>
    </row>
    <row r="404" spans="17:20" ht="22.5" customHeight="1">
      <c r="Q404" s="40"/>
      <c r="T404" s="40"/>
    </row>
    <row r="405" spans="17:20" ht="22.5" customHeight="1">
      <c r="Q405" s="40"/>
      <c r="T405" s="40"/>
    </row>
    <row r="406" spans="17:20" ht="22.5" customHeight="1">
      <c r="Q406" s="40"/>
      <c r="T406" s="40"/>
    </row>
    <row r="407" spans="17:20" ht="22.5" customHeight="1">
      <c r="Q407" s="40"/>
      <c r="T407" s="40"/>
    </row>
    <row r="408" spans="17:20" ht="22.5" customHeight="1">
      <c r="Q408" s="40"/>
      <c r="T408" s="40"/>
    </row>
    <row r="409" spans="17:20" ht="22.5" customHeight="1">
      <c r="Q409" s="40"/>
      <c r="T409" s="40"/>
    </row>
    <row r="410" spans="17:20" ht="22.5" customHeight="1">
      <c r="Q410" s="40"/>
      <c r="T410" s="40"/>
    </row>
    <row r="411" spans="17:20" ht="22.5" customHeight="1">
      <c r="Q411" s="40"/>
      <c r="T411" s="40"/>
    </row>
    <row r="412" spans="17:20" ht="22.5" customHeight="1">
      <c r="Q412" s="40"/>
      <c r="T412" s="40"/>
    </row>
    <row r="413" spans="17:20" ht="22.5" customHeight="1">
      <c r="Q413" s="40"/>
      <c r="T413" s="40"/>
    </row>
    <row r="414" spans="17:20" ht="22.5" customHeight="1">
      <c r="Q414" s="40"/>
      <c r="T414" s="40"/>
    </row>
    <row r="415" spans="17:20" ht="22.5" customHeight="1">
      <c r="Q415" s="40"/>
      <c r="T415" s="40"/>
    </row>
    <row r="416" spans="17:20" ht="22.5" customHeight="1">
      <c r="Q416" s="40"/>
      <c r="T416" s="40"/>
    </row>
    <row r="417" spans="17:20" ht="22.5" customHeight="1">
      <c r="Q417" s="40"/>
      <c r="T417" s="40"/>
    </row>
    <row r="418" spans="17:20" ht="22.5" customHeight="1">
      <c r="Q418" s="40"/>
      <c r="T418" s="40"/>
    </row>
    <row r="419" spans="17:20" ht="22.5" customHeight="1">
      <c r="Q419" s="40"/>
      <c r="T419" s="40"/>
    </row>
    <row r="420" spans="17:20" ht="22.5" customHeight="1">
      <c r="Q420" s="40"/>
      <c r="T420" s="40"/>
    </row>
    <row r="421" spans="17:20" ht="22.5" customHeight="1">
      <c r="Q421" s="40"/>
      <c r="T421" s="40"/>
    </row>
    <row r="422" spans="17:20" ht="22.5" customHeight="1">
      <c r="Q422" s="40"/>
      <c r="T422" s="40"/>
    </row>
    <row r="423" spans="17:20" ht="22.5" customHeight="1">
      <c r="Q423" s="40"/>
      <c r="T423" s="40"/>
    </row>
    <row r="424" spans="17:20" ht="22.5" customHeight="1">
      <c r="Q424" s="40"/>
      <c r="T424" s="40"/>
    </row>
    <row r="425" spans="17:20" ht="22.5" customHeight="1">
      <c r="Q425" s="40"/>
      <c r="T425" s="40"/>
    </row>
    <row r="426" spans="17:20" ht="22.5" customHeight="1">
      <c r="Q426" s="40"/>
      <c r="T426" s="40"/>
    </row>
    <row r="427" spans="17:20" ht="22.5" customHeight="1">
      <c r="Q427" s="40"/>
      <c r="T427" s="40"/>
    </row>
    <row r="428" spans="17:20" ht="22.5" customHeight="1">
      <c r="Q428" s="40"/>
      <c r="T428" s="40"/>
    </row>
    <row r="429" spans="17:20" ht="22.5" customHeight="1">
      <c r="Q429" s="40"/>
      <c r="T429" s="40"/>
    </row>
    <row r="430" spans="17:20" ht="22.5" customHeight="1">
      <c r="Q430" s="40"/>
      <c r="T430" s="40"/>
    </row>
    <row r="431" spans="17:20" ht="22.5" customHeight="1">
      <c r="Q431" s="40"/>
      <c r="T431" s="40"/>
    </row>
    <row r="432" spans="17:20" ht="22.5" customHeight="1">
      <c r="Q432" s="40"/>
      <c r="T432" s="40"/>
    </row>
    <row r="433" spans="17:20" ht="22.5" customHeight="1">
      <c r="Q433" s="40"/>
      <c r="T433" s="40"/>
    </row>
    <row r="434" spans="17:20" ht="22.5" customHeight="1">
      <c r="Q434" s="40"/>
      <c r="T434" s="40"/>
    </row>
    <row r="435" spans="17:20" ht="22.5" customHeight="1">
      <c r="Q435" s="40"/>
      <c r="T435" s="40"/>
    </row>
    <row r="436" spans="17:20" ht="22.5" customHeight="1">
      <c r="Q436" s="40"/>
      <c r="T436" s="40"/>
    </row>
    <row r="437" spans="17:20" ht="22.5" customHeight="1">
      <c r="Q437" s="40"/>
      <c r="T437" s="40"/>
    </row>
    <row r="438" spans="17:20" ht="22.5" customHeight="1">
      <c r="Q438" s="40"/>
      <c r="T438" s="40"/>
    </row>
    <row r="439" spans="17:20" ht="22.5" customHeight="1">
      <c r="Q439" s="40"/>
      <c r="T439" s="40"/>
    </row>
    <row r="440" spans="17:20" ht="22.5" customHeight="1">
      <c r="Q440" s="40"/>
      <c r="T440" s="40"/>
    </row>
    <row r="441" spans="17:20" ht="22.5" customHeight="1">
      <c r="Q441" s="40"/>
      <c r="T441" s="40"/>
    </row>
    <row r="442" spans="17:20" ht="22.5" customHeight="1">
      <c r="Q442" s="40"/>
      <c r="T442" s="40"/>
    </row>
    <row r="443" spans="17:20" ht="22.5" customHeight="1">
      <c r="Q443" s="40"/>
      <c r="T443" s="40"/>
    </row>
    <row r="444" spans="17:20" ht="22.5" customHeight="1">
      <c r="Q444" s="40"/>
      <c r="T444" s="40"/>
    </row>
    <row r="445" spans="17:20" ht="22.5" customHeight="1">
      <c r="Q445" s="40"/>
      <c r="T445" s="40"/>
    </row>
    <row r="446" spans="17:20" ht="22.5" customHeight="1">
      <c r="Q446" s="40"/>
      <c r="T446" s="40"/>
    </row>
    <row r="447" spans="17:20" ht="22.5" customHeight="1">
      <c r="Q447" s="40"/>
      <c r="T447" s="40"/>
    </row>
    <row r="448" spans="17:20" ht="22.5" customHeight="1">
      <c r="Q448" s="40"/>
      <c r="T448" s="40"/>
    </row>
    <row r="449" spans="17:20" ht="22.5" customHeight="1">
      <c r="Q449" s="40"/>
      <c r="T449" s="40"/>
    </row>
    <row r="450" spans="17:20" ht="22.5" customHeight="1">
      <c r="Q450" s="40"/>
      <c r="T450" s="40"/>
    </row>
    <row r="451" spans="17:20" ht="22.5" customHeight="1">
      <c r="Q451" s="40"/>
      <c r="T451" s="40"/>
    </row>
    <row r="452" spans="17:20" ht="22.5" customHeight="1">
      <c r="Q452" s="40"/>
      <c r="T452" s="40"/>
    </row>
    <row r="453" spans="17:20" ht="22.5" customHeight="1">
      <c r="Q453" s="40"/>
      <c r="T453" s="40"/>
    </row>
    <row r="454" spans="17:20" ht="22.5" customHeight="1">
      <c r="Q454" s="40"/>
      <c r="T454" s="40"/>
    </row>
    <row r="455" spans="17:20" ht="22.5" customHeight="1">
      <c r="Q455" s="40"/>
      <c r="T455" s="40"/>
    </row>
    <row r="456" spans="17:20" ht="22.5" customHeight="1">
      <c r="Q456" s="40"/>
      <c r="T456" s="40"/>
    </row>
    <row r="457" spans="17:20" ht="22.5" customHeight="1">
      <c r="Q457" s="40"/>
      <c r="T457" s="40"/>
    </row>
    <row r="458" spans="17:20" ht="22.5" customHeight="1">
      <c r="Q458" s="40"/>
      <c r="T458" s="40"/>
    </row>
    <row r="459" spans="17:20" ht="22.5" customHeight="1">
      <c r="Q459" s="40"/>
      <c r="T459" s="40"/>
    </row>
    <row r="460" spans="17:20" ht="22.5" customHeight="1">
      <c r="Q460" s="40"/>
      <c r="T460" s="40"/>
    </row>
    <row r="461" spans="17:20" ht="22.5" customHeight="1">
      <c r="Q461" s="40"/>
      <c r="T461" s="40"/>
    </row>
    <row r="462" spans="17:20" ht="22.5" customHeight="1">
      <c r="Q462" s="40"/>
      <c r="T462" s="40"/>
    </row>
    <row r="463" spans="17:20" ht="22.5" customHeight="1">
      <c r="Q463" s="40"/>
      <c r="T463" s="40"/>
    </row>
    <row r="464" spans="17:20" ht="22.5" customHeight="1">
      <c r="Q464" s="40"/>
      <c r="T464" s="40"/>
    </row>
    <row r="465" spans="17:20" ht="22.5" customHeight="1">
      <c r="Q465" s="40"/>
      <c r="T465" s="40"/>
    </row>
    <row r="466" spans="17:20" ht="22.5" customHeight="1">
      <c r="Q466" s="40"/>
      <c r="T466" s="40"/>
    </row>
    <row r="467" spans="17:20" ht="22.5" customHeight="1">
      <c r="Q467" s="40"/>
      <c r="T467" s="40"/>
    </row>
    <row r="468" spans="17:20" ht="22.5" customHeight="1">
      <c r="Q468" s="40"/>
      <c r="T468" s="40"/>
    </row>
    <row r="469" spans="17:20" ht="22.5" customHeight="1">
      <c r="Q469" s="40"/>
      <c r="T469" s="40"/>
    </row>
    <row r="470" spans="17:20" ht="22.5" customHeight="1">
      <c r="Q470" s="40"/>
      <c r="T470" s="40"/>
    </row>
    <row r="471" spans="17:20" ht="22.5" customHeight="1">
      <c r="Q471" s="40"/>
      <c r="T471" s="40"/>
    </row>
    <row r="472" spans="17:20" ht="22.5" customHeight="1">
      <c r="Q472" s="40"/>
      <c r="T472" s="40"/>
    </row>
    <row r="473" spans="17:20" ht="22.5" customHeight="1">
      <c r="Q473" s="40"/>
      <c r="T473" s="40"/>
    </row>
    <row r="474" spans="17:20" ht="22.5" customHeight="1">
      <c r="Q474" s="40"/>
      <c r="T474" s="40"/>
    </row>
    <row r="475" spans="17:20" ht="22.5" customHeight="1">
      <c r="Q475" s="40"/>
      <c r="T475" s="40"/>
    </row>
    <row r="476" spans="17:20" ht="22.5" customHeight="1">
      <c r="Q476" s="40"/>
      <c r="T476" s="40"/>
    </row>
    <row r="477" spans="17:20" ht="22.5" customHeight="1">
      <c r="Q477" s="40"/>
      <c r="T477" s="40"/>
    </row>
    <row r="478" spans="17:20" ht="22.5" customHeight="1">
      <c r="Q478" s="40"/>
      <c r="T478" s="40"/>
    </row>
    <row r="479" spans="17:20" ht="22.5" customHeight="1">
      <c r="Q479" s="40"/>
      <c r="T479" s="40"/>
    </row>
    <row r="480" spans="17:20" ht="22.5" customHeight="1">
      <c r="Q480" s="40"/>
      <c r="T480" s="40"/>
    </row>
    <row r="481" spans="17:20" ht="22.5" customHeight="1">
      <c r="Q481" s="40"/>
      <c r="T481" s="40"/>
    </row>
    <row r="482" spans="17:20" ht="22.5" customHeight="1">
      <c r="Q482" s="40"/>
      <c r="T482" s="40"/>
    </row>
    <row r="483" spans="17:20" ht="22.5" customHeight="1">
      <c r="Q483" s="40"/>
      <c r="T483" s="40"/>
    </row>
    <row r="484" spans="17:20" ht="22.5" customHeight="1">
      <c r="Q484" s="40"/>
      <c r="T484" s="40"/>
    </row>
    <row r="485" spans="17:20" ht="22.5" customHeight="1">
      <c r="Q485" s="40"/>
      <c r="T485" s="40"/>
    </row>
    <row r="486" spans="17:20" ht="22.5" customHeight="1">
      <c r="Q486" s="40"/>
      <c r="T486" s="40"/>
    </row>
    <row r="487" spans="17:20" ht="22.5" customHeight="1">
      <c r="Q487" s="40"/>
      <c r="T487" s="40"/>
    </row>
    <row r="488" spans="17:20" ht="22.5" customHeight="1">
      <c r="Q488" s="40"/>
      <c r="T488" s="40"/>
    </row>
    <row r="489" spans="17:20" ht="22.5" customHeight="1">
      <c r="Q489" s="40"/>
      <c r="T489" s="40"/>
    </row>
    <row r="490" spans="17:20" ht="22.5" customHeight="1">
      <c r="Q490" s="40"/>
      <c r="T490" s="40"/>
    </row>
    <row r="491" spans="17:20" ht="22.5" customHeight="1">
      <c r="Q491" s="40"/>
      <c r="T491" s="40"/>
    </row>
    <row r="492" spans="17:20" ht="22.5" customHeight="1">
      <c r="Q492" s="40"/>
      <c r="T492" s="40"/>
    </row>
    <row r="493" spans="17:20" ht="22.5" customHeight="1">
      <c r="Q493" s="40"/>
      <c r="T493" s="40"/>
    </row>
    <row r="494" spans="17:20" ht="22.5" customHeight="1">
      <c r="Q494" s="40"/>
      <c r="T494" s="40"/>
    </row>
    <row r="495" spans="17:20" ht="22.5" customHeight="1">
      <c r="Q495" s="40"/>
      <c r="T495" s="40"/>
    </row>
    <row r="496" spans="17:20" ht="22.5" customHeight="1">
      <c r="Q496" s="40"/>
      <c r="T496" s="40"/>
    </row>
    <row r="497" spans="17:20" ht="22.5" customHeight="1">
      <c r="Q497" s="40"/>
      <c r="T497" s="40"/>
    </row>
    <row r="498" spans="17:20" ht="22.5" customHeight="1">
      <c r="Q498" s="40"/>
      <c r="T498" s="40"/>
    </row>
    <row r="499" spans="17:20" ht="22.5" customHeight="1">
      <c r="Q499" s="40"/>
      <c r="T499" s="40"/>
    </row>
    <row r="500" spans="17:20" ht="22.5" customHeight="1">
      <c r="Q500" s="40"/>
      <c r="T500" s="40"/>
    </row>
    <row r="501" spans="17:20" ht="22.5" customHeight="1">
      <c r="Q501" s="40"/>
      <c r="T501" s="40"/>
    </row>
    <row r="502" spans="17:20" ht="22.5" customHeight="1">
      <c r="Q502" s="40"/>
      <c r="T502" s="40"/>
    </row>
    <row r="503" spans="17:20" ht="22.5" customHeight="1">
      <c r="Q503" s="40"/>
      <c r="T503" s="40"/>
    </row>
    <row r="504" spans="17:20" ht="22.5" customHeight="1">
      <c r="Q504" s="40"/>
      <c r="T504" s="40"/>
    </row>
    <row r="505" spans="17:20" ht="22.5" customHeight="1">
      <c r="Q505" s="40"/>
      <c r="T505" s="40"/>
    </row>
    <row r="506" spans="17:20" ht="22.5" customHeight="1">
      <c r="Q506" s="40"/>
      <c r="T506" s="40"/>
    </row>
    <row r="507" spans="17:20" ht="22.5" customHeight="1">
      <c r="Q507" s="40"/>
      <c r="T507" s="40"/>
    </row>
    <row r="508" spans="17:20" ht="22.5" customHeight="1">
      <c r="Q508" s="40"/>
      <c r="T508" s="40"/>
    </row>
    <row r="509" spans="17:20" ht="22.5" customHeight="1">
      <c r="Q509" s="40"/>
      <c r="T509" s="40"/>
    </row>
    <row r="510" spans="17:20" ht="22.5" customHeight="1">
      <c r="Q510" s="40"/>
      <c r="T510" s="40"/>
    </row>
    <row r="511" spans="17:20" ht="22.5" customHeight="1">
      <c r="Q511" s="40"/>
      <c r="T511" s="40"/>
    </row>
    <row r="512" spans="17:20" ht="22.5" customHeight="1">
      <c r="Q512" s="40"/>
      <c r="T512" s="40"/>
    </row>
    <row r="513" spans="17:20" ht="22.5" customHeight="1">
      <c r="Q513" s="40"/>
      <c r="T513" s="40"/>
    </row>
    <row r="514" spans="17:20" ht="22.5" customHeight="1">
      <c r="Q514" s="40"/>
      <c r="T514" s="40"/>
    </row>
    <row r="515" spans="17:20" ht="22.5" customHeight="1">
      <c r="Q515" s="40"/>
      <c r="T515" s="40"/>
    </row>
    <row r="516" spans="17:20" ht="22.5" customHeight="1">
      <c r="Q516" s="40"/>
      <c r="T516" s="40"/>
    </row>
    <row r="517" spans="17:20" ht="22.5" customHeight="1">
      <c r="Q517" s="40"/>
      <c r="T517" s="40"/>
    </row>
    <row r="518" spans="17:20" ht="22.5" customHeight="1">
      <c r="Q518" s="40"/>
      <c r="T518" s="40"/>
    </row>
    <row r="519" spans="17:20" ht="22.5" customHeight="1">
      <c r="Q519" s="40"/>
      <c r="T519" s="40"/>
    </row>
    <row r="520" spans="17:20" ht="22.5" customHeight="1">
      <c r="Q520" s="40"/>
      <c r="T520" s="40"/>
    </row>
    <row r="521" spans="17:20" ht="22.5" customHeight="1">
      <c r="Q521" s="40"/>
      <c r="T521" s="40"/>
    </row>
    <row r="522" spans="17:20" ht="22.5" customHeight="1">
      <c r="Q522" s="40"/>
      <c r="T522" s="40"/>
    </row>
    <row r="523" spans="17:20" ht="22.5" customHeight="1">
      <c r="Q523" s="40"/>
      <c r="T523" s="40"/>
    </row>
    <row r="524" spans="17:20" ht="22.5" customHeight="1">
      <c r="Q524" s="40"/>
      <c r="T524" s="40"/>
    </row>
    <row r="525" spans="17:20" ht="22.5" customHeight="1">
      <c r="Q525" s="40"/>
      <c r="T525" s="40"/>
    </row>
    <row r="526" spans="17:20" ht="22.5" customHeight="1">
      <c r="Q526" s="40"/>
      <c r="T526" s="40"/>
    </row>
    <row r="527" spans="17:20" ht="22.5" customHeight="1">
      <c r="Q527" s="40"/>
      <c r="T527" s="40"/>
    </row>
    <row r="528" spans="17:20" ht="22.5" customHeight="1">
      <c r="Q528" s="40"/>
      <c r="T528" s="40"/>
    </row>
    <row r="529" spans="17:20" ht="22.5" customHeight="1">
      <c r="Q529" s="40"/>
      <c r="T529" s="40"/>
    </row>
    <row r="530" spans="17:20" ht="22.5" customHeight="1">
      <c r="Q530" s="40"/>
      <c r="T530" s="40"/>
    </row>
    <row r="531" spans="17:20" ht="22.5" customHeight="1">
      <c r="Q531" s="40"/>
      <c r="T531" s="40"/>
    </row>
    <row r="532" spans="17:20" ht="22.5" customHeight="1">
      <c r="Q532" s="40"/>
      <c r="T532" s="40"/>
    </row>
    <row r="533" spans="17:20" ht="22.5" customHeight="1">
      <c r="Q533" s="40"/>
      <c r="T533" s="40"/>
    </row>
    <row r="534" spans="17:20" ht="22.5" customHeight="1">
      <c r="Q534" s="40"/>
      <c r="T534" s="40"/>
    </row>
    <row r="535" spans="17:20" ht="22.5" customHeight="1">
      <c r="Q535" s="40"/>
      <c r="T535" s="40"/>
    </row>
    <row r="536" spans="17:20" ht="22.5" customHeight="1">
      <c r="Q536" s="40"/>
      <c r="T536" s="40"/>
    </row>
    <row r="537" spans="17:20" ht="22.5" customHeight="1">
      <c r="Q537" s="40"/>
      <c r="T537" s="40"/>
    </row>
    <row r="538" spans="17:20" ht="22.5" customHeight="1">
      <c r="Q538" s="40"/>
      <c r="T538" s="40"/>
    </row>
    <row r="65469" spans="1:27" s="53" customFormat="1" ht="22.5" customHeight="1">
      <c r="A65469" s="43"/>
      <c r="B65469" s="49"/>
      <c r="Q65469" s="100"/>
      <c r="T65469" s="104"/>
      <c r="AA65469" s="62"/>
    </row>
  </sheetData>
  <mergeCells count="27">
    <mergeCell ref="Q104:T104"/>
    <mergeCell ref="Q10:T10"/>
    <mergeCell ref="Q191:T191"/>
    <mergeCell ref="U137:X137"/>
    <mergeCell ref="A137:B138"/>
    <mergeCell ref="C191:D191"/>
    <mergeCell ref="E191:H191"/>
    <mergeCell ref="I191:L191"/>
    <mergeCell ref="M191:P191"/>
    <mergeCell ref="I137:L137"/>
    <mergeCell ref="U10:X10"/>
    <mergeCell ref="A195:B196"/>
    <mergeCell ref="A10:B11"/>
    <mergeCell ref="C104:D104"/>
    <mergeCell ref="E104:H104"/>
    <mergeCell ref="Q137:T137"/>
    <mergeCell ref="A104:B104"/>
    <mergeCell ref="I104:L104"/>
    <mergeCell ref="C10:D10"/>
    <mergeCell ref="E10:H10"/>
    <mergeCell ref="M104:P104"/>
    <mergeCell ref="M10:P10"/>
    <mergeCell ref="M137:P137"/>
    <mergeCell ref="A191:B192"/>
    <mergeCell ref="C137:D137"/>
    <mergeCell ref="E137:H137"/>
    <mergeCell ref="I10:L10"/>
  </mergeCells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C9"/>
  </sheetPr>
  <dimension ref="A1:XFD65286"/>
  <sheetViews>
    <sheetView showGridLines="0" zoomScale="70" zoomScaleNormal="70" workbookViewId="0">
      <selection activeCell="BV50" sqref="BV50:BV51"/>
    </sheetView>
  </sheetViews>
  <sheetFormatPr defaultColWidth="9.140625" defaultRowHeight="22.5" customHeight="1" outlineLevelRow="1"/>
  <cols>
    <col min="1" max="1" width="15.28515625" style="34" customWidth="1"/>
    <col min="2" max="2" width="88.7109375" style="36" bestFit="1" customWidth="1"/>
    <col min="3" max="16" width="9.140625" style="76" customWidth="1"/>
    <col min="17" max="17" width="10.5703125" style="76" customWidth="1"/>
    <col min="18" max="18" width="8.85546875" style="76" customWidth="1"/>
    <col min="19" max="19" width="10.85546875" style="76" customWidth="1"/>
    <col min="20" max="61" width="9.140625" style="76" customWidth="1"/>
    <col min="62" max="62" width="9.140625" style="78" customWidth="1"/>
    <col min="63" max="74" width="9.140625" style="76" customWidth="1"/>
    <col min="75" max="75" width="31.7109375" style="35" customWidth="1"/>
    <col min="76" max="76" width="39.85546875" style="35" customWidth="1"/>
    <col min="77" max="77" width="207.140625" style="75" customWidth="1"/>
    <col min="78" max="81" width="9.140625" style="32" customWidth="1"/>
    <col min="82" max="82" width="9.140625" style="32"/>
    <col min="83" max="83" width="9.140625" style="32" customWidth="1"/>
    <col min="84" max="84" width="22.5703125" style="32" customWidth="1"/>
    <col min="85" max="85" width="3.140625" style="32" customWidth="1"/>
    <col min="86" max="86" width="25.140625" style="32" customWidth="1"/>
    <col min="87" max="87" width="103.140625" style="32" customWidth="1"/>
    <col min="88" max="16384" width="9.140625" style="32"/>
  </cols>
  <sheetData>
    <row r="1" spans="1:77" ht="22.5" customHeight="1">
      <c r="A1" s="30" t="s">
        <v>41</v>
      </c>
      <c r="B1" s="31"/>
      <c r="BJ1" s="76"/>
    </row>
    <row r="2" spans="1:77" ht="22.5" customHeight="1">
      <c r="A2" s="31"/>
      <c r="B2" s="31"/>
      <c r="BJ2" s="76"/>
    </row>
    <row r="3" spans="1:77" ht="22.5" customHeight="1">
      <c r="A3" s="31"/>
      <c r="B3" s="31"/>
      <c r="BJ3" s="76"/>
    </row>
    <row r="4" spans="1:77" ht="22.5" customHeight="1">
      <c r="A4" s="31"/>
      <c r="B4" s="31"/>
      <c r="D4" s="77"/>
      <c r="BJ4" s="76"/>
    </row>
    <row r="5" spans="1:77" ht="22.5" customHeight="1">
      <c r="A5" s="33"/>
      <c r="B5" s="33"/>
      <c r="BJ5" s="76"/>
    </row>
    <row r="6" spans="1:77" s="107" customFormat="1" ht="22.5" customHeight="1">
      <c r="A6" s="468"/>
      <c r="B6" s="468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469"/>
      <c r="AM6" s="469"/>
      <c r="AN6" s="469"/>
      <c r="AO6" s="469"/>
      <c r="AP6" s="469"/>
      <c r="AQ6" s="469"/>
      <c r="AR6" s="469"/>
      <c r="AS6" s="469"/>
      <c r="AT6" s="469"/>
      <c r="AU6" s="469"/>
      <c r="AV6" s="469"/>
      <c r="AW6" s="469"/>
      <c r="AX6" s="469"/>
      <c r="AY6" s="469"/>
      <c r="AZ6" s="469"/>
      <c r="BA6" s="469"/>
      <c r="BB6" s="469"/>
      <c r="BC6" s="469"/>
      <c r="BD6" s="469"/>
      <c r="BE6" s="469"/>
      <c r="BF6" s="469"/>
      <c r="BG6" s="469"/>
      <c r="BH6" s="469"/>
      <c r="BI6" s="469"/>
      <c r="BJ6" s="469"/>
      <c r="BK6" s="469"/>
      <c r="BL6" s="469"/>
      <c r="BM6" s="469"/>
      <c r="BN6" s="469"/>
      <c r="BO6" s="469"/>
      <c r="BP6" s="505"/>
      <c r="BQ6" s="469"/>
      <c r="BR6" s="505"/>
      <c r="BS6" s="469"/>
      <c r="BT6" s="469"/>
      <c r="BU6" s="469"/>
      <c r="BV6" s="469"/>
      <c r="BW6" s="109"/>
      <c r="BX6" s="109"/>
      <c r="BY6" s="270"/>
    </row>
    <row r="7" spans="1:77" s="107" customFormat="1" ht="22.5" customHeight="1">
      <c r="A7" s="468"/>
      <c r="B7" s="468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69"/>
      <c r="AV7" s="469"/>
      <c r="AW7" s="469"/>
      <c r="AX7" s="469"/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69"/>
      <c r="BJ7" s="469"/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 s="469"/>
      <c r="BW7" s="109"/>
      <c r="BX7" s="109"/>
      <c r="BY7" s="270"/>
    </row>
    <row r="8" spans="1:77" s="107" customFormat="1" ht="22.5" customHeight="1">
      <c r="A8" s="106" t="s">
        <v>297</v>
      </c>
      <c r="B8" s="111"/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/>
      <c r="AW8" s="469"/>
      <c r="AX8" s="469"/>
      <c r="AY8" s="469"/>
      <c r="AZ8" s="469"/>
      <c r="BA8" s="469"/>
      <c r="BB8" s="469"/>
      <c r="BC8" s="469"/>
      <c r="BD8" s="469"/>
      <c r="BE8" s="469"/>
      <c r="BF8" s="469"/>
      <c r="BG8" s="469"/>
      <c r="BH8" s="469"/>
      <c r="BI8" s="469"/>
      <c r="BJ8" s="469"/>
      <c r="BK8" s="469"/>
      <c r="BL8" s="469"/>
      <c r="BM8" s="469"/>
      <c r="BN8" s="469"/>
      <c r="BO8" s="469"/>
      <c r="BP8" s="469"/>
      <c r="BQ8" s="469"/>
      <c r="BR8" s="469"/>
      <c r="BS8" s="469"/>
      <c r="BT8" s="469"/>
      <c r="BU8" s="469"/>
      <c r="BV8" s="469"/>
      <c r="BW8" s="109"/>
      <c r="BX8" s="109"/>
      <c r="BY8" s="270"/>
    </row>
    <row r="9" spans="1:77" s="107" customFormat="1" ht="22.5" customHeight="1">
      <c r="A9" s="112"/>
      <c r="B9" s="111"/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69"/>
      <c r="AR9" s="469"/>
      <c r="AS9" s="469"/>
      <c r="AT9" s="469"/>
      <c r="AU9" s="469"/>
      <c r="AV9" s="469"/>
      <c r="AW9" s="469"/>
      <c r="AX9" s="469"/>
      <c r="AY9" s="469"/>
      <c r="AZ9" s="469"/>
      <c r="BA9" s="469"/>
      <c r="BB9" s="469"/>
      <c r="BC9" s="469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505"/>
      <c r="BT9" s="469"/>
      <c r="BU9" s="469"/>
      <c r="BV9" s="469"/>
      <c r="BW9" s="109"/>
      <c r="BX9" s="109"/>
      <c r="BY9" s="270"/>
    </row>
    <row r="10" spans="1:77" s="107" customFormat="1" ht="22.5" customHeight="1">
      <c r="A10" s="471" t="s">
        <v>231</v>
      </c>
      <c r="B10" s="111"/>
      <c r="C10" s="469"/>
      <c r="D10" s="469"/>
      <c r="E10" s="469"/>
      <c r="F10" s="469"/>
      <c r="G10" s="469"/>
      <c r="H10" s="469"/>
      <c r="I10" s="469"/>
      <c r="J10" s="469"/>
      <c r="K10" s="469"/>
      <c r="L10" s="469"/>
      <c r="M10" s="469"/>
      <c r="N10" s="469"/>
      <c r="O10" s="469"/>
      <c r="P10" s="469"/>
      <c r="Q10" s="469"/>
      <c r="R10" s="469"/>
      <c r="S10" s="469"/>
      <c r="T10" s="469"/>
      <c r="U10" s="469"/>
      <c r="V10" s="469"/>
      <c r="W10" s="469"/>
      <c r="X10" s="469"/>
      <c r="Y10" s="469"/>
      <c r="Z10" s="469"/>
      <c r="AA10" s="469"/>
      <c r="AB10" s="469"/>
      <c r="AC10" s="469"/>
      <c r="AD10" s="469"/>
      <c r="AE10" s="469"/>
      <c r="AF10" s="469"/>
      <c r="AG10" s="469"/>
      <c r="AH10" s="469"/>
      <c r="AI10" s="469"/>
      <c r="AJ10" s="469"/>
      <c r="AK10" s="469"/>
      <c r="AL10" s="469"/>
      <c r="AM10" s="469"/>
      <c r="AN10" s="469"/>
      <c r="AO10" s="469"/>
      <c r="AP10" s="469"/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69"/>
      <c r="BB10" s="469"/>
      <c r="BC10" s="469"/>
      <c r="BD10" s="469"/>
      <c r="BE10" s="469"/>
      <c r="BF10" s="469"/>
      <c r="BG10" s="469"/>
      <c r="BH10" s="469"/>
      <c r="BI10" s="469"/>
      <c r="BJ10" s="578"/>
      <c r="BK10" s="469"/>
      <c r="BL10" s="469"/>
      <c r="BM10" s="469"/>
      <c r="BN10" s="469"/>
      <c r="BO10" s="469"/>
      <c r="BP10" s="469"/>
      <c r="BQ10" s="469"/>
      <c r="BR10" s="469"/>
      <c r="BS10" s="469"/>
      <c r="BT10" s="469"/>
      <c r="BU10" s="469"/>
      <c r="BV10" s="469"/>
      <c r="BW10" s="109"/>
      <c r="BX10" s="109"/>
      <c r="BY10" s="270"/>
    </row>
    <row r="11" spans="1:77" s="478" customFormat="1" ht="24.75" customHeight="1" thickBot="1">
      <c r="A11" s="472"/>
      <c r="B11" s="473"/>
      <c r="C11" s="474">
        <v>42736</v>
      </c>
      <c r="D11" s="474">
        <v>42767</v>
      </c>
      <c r="E11" s="474">
        <v>42795</v>
      </c>
      <c r="F11" s="474">
        <v>42826</v>
      </c>
      <c r="G11" s="474">
        <v>42856</v>
      </c>
      <c r="H11" s="474">
        <v>42887</v>
      </c>
      <c r="I11" s="474">
        <v>42917</v>
      </c>
      <c r="J11" s="474">
        <v>42948</v>
      </c>
      <c r="K11" s="474">
        <v>42979</v>
      </c>
      <c r="L11" s="474">
        <v>43009</v>
      </c>
      <c r="M11" s="474">
        <v>43040</v>
      </c>
      <c r="N11" s="475">
        <v>43070</v>
      </c>
      <c r="O11" s="476">
        <v>43101</v>
      </c>
      <c r="P11" s="474">
        <v>43132</v>
      </c>
      <c r="Q11" s="474">
        <v>43160</v>
      </c>
      <c r="R11" s="474">
        <v>43191</v>
      </c>
      <c r="S11" s="474">
        <v>43221</v>
      </c>
      <c r="T11" s="474">
        <v>43252</v>
      </c>
      <c r="U11" s="474">
        <v>43282</v>
      </c>
      <c r="V11" s="474">
        <v>43313</v>
      </c>
      <c r="W11" s="474">
        <v>43344</v>
      </c>
      <c r="X11" s="474">
        <v>43374</v>
      </c>
      <c r="Y11" s="474">
        <v>43405</v>
      </c>
      <c r="Z11" s="475">
        <v>43435</v>
      </c>
      <c r="AA11" s="476">
        <v>43466</v>
      </c>
      <c r="AB11" s="474">
        <v>43497</v>
      </c>
      <c r="AC11" s="474">
        <v>43525</v>
      </c>
      <c r="AD11" s="474">
        <v>43556</v>
      </c>
      <c r="AE11" s="474">
        <v>43586</v>
      </c>
      <c r="AF11" s="474">
        <v>43617</v>
      </c>
      <c r="AG11" s="474">
        <v>43647</v>
      </c>
      <c r="AH11" s="474">
        <v>43678</v>
      </c>
      <c r="AI11" s="474">
        <v>43709</v>
      </c>
      <c r="AJ11" s="474">
        <v>43739</v>
      </c>
      <c r="AK11" s="474">
        <v>43770</v>
      </c>
      <c r="AL11" s="474">
        <v>43800</v>
      </c>
      <c r="AM11" s="476">
        <v>43831</v>
      </c>
      <c r="AN11" s="474">
        <v>43862</v>
      </c>
      <c r="AO11" s="474">
        <v>43891</v>
      </c>
      <c r="AP11" s="474">
        <v>43922</v>
      </c>
      <c r="AQ11" s="474">
        <v>43952</v>
      </c>
      <c r="AR11" s="474">
        <v>43983</v>
      </c>
      <c r="AS11" s="474">
        <v>44013</v>
      </c>
      <c r="AT11" s="474">
        <v>44044</v>
      </c>
      <c r="AU11" s="474">
        <v>44075</v>
      </c>
      <c r="AV11" s="474">
        <v>44105</v>
      </c>
      <c r="AW11" s="474">
        <v>44136</v>
      </c>
      <c r="AX11" s="474">
        <v>44166</v>
      </c>
      <c r="AY11" s="476">
        <v>44197</v>
      </c>
      <c r="AZ11" s="474">
        <v>44228</v>
      </c>
      <c r="BA11" s="474">
        <v>44256</v>
      </c>
      <c r="BB11" s="474">
        <v>44287</v>
      </c>
      <c r="BC11" s="474">
        <v>44317</v>
      </c>
      <c r="BD11" s="474">
        <v>44348</v>
      </c>
      <c r="BE11" s="474">
        <v>44378</v>
      </c>
      <c r="BF11" s="474">
        <v>44409</v>
      </c>
      <c r="BG11" s="474">
        <v>44440</v>
      </c>
      <c r="BH11" s="474">
        <v>44470</v>
      </c>
      <c r="BI11" s="474">
        <v>44501</v>
      </c>
      <c r="BJ11" s="475">
        <v>44531</v>
      </c>
      <c r="BK11" s="474">
        <v>44562</v>
      </c>
      <c r="BL11" s="474">
        <v>44593</v>
      </c>
      <c r="BM11" s="474">
        <v>44621</v>
      </c>
      <c r="BN11" s="474">
        <v>44652</v>
      </c>
      <c r="BO11" s="474">
        <v>44682</v>
      </c>
      <c r="BP11" s="474">
        <v>44713</v>
      </c>
      <c r="BQ11" s="474">
        <v>44743</v>
      </c>
      <c r="BR11" s="474">
        <v>44774</v>
      </c>
      <c r="BS11" s="474">
        <v>44805</v>
      </c>
      <c r="BT11" s="474">
        <v>44835</v>
      </c>
      <c r="BU11" s="474">
        <v>44866</v>
      </c>
      <c r="BV11" s="474">
        <v>44896</v>
      </c>
      <c r="BW11" s="340" t="s">
        <v>0</v>
      </c>
      <c r="BX11" s="340" t="s">
        <v>2</v>
      </c>
      <c r="BY11" s="477" t="s">
        <v>1</v>
      </c>
    </row>
    <row r="12" spans="1:77" s="478" customFormat="1" ht="7.5" customHeight="1" outlineLevel="1">
      <c r="A12" s="479"/>
      <c r="B12" s="112"/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1"/>
      <c r="O12" s="482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1"/>
      <c r="AA12" s="482"/>
      <c r="AB12" s="480"/>
      <c r="AC12" s="480"/>
      <c r="AD12" s="480"/>
      <c r="AE12" s="480"/>
      <c r="AF12" s="480"/>
      <c r="AG12" s="480"/>
      <c r="AH12" s="480"/>
      <c r="AI12" s="480"/>
      <c r="AJ12" s="480"/>
      <c r="AK12" s="480"/>
      <c r="AL12" s="480"/>
      <c r="AM12" s="482"/>
      <c r="AN12" s="480"/>
      <c r="AO12" s="480"/>
      <c r="AP12" s="480"/>
      <c r="AQ12" s="480"/>
      <c r="AR12" s="480"/>
      <c r="AS12" s="480"/>
      <c r="AT12" s="480"/>
      <c r="AU12" s="480"/>
      <c r="AV12" s="480"/>
      <c r="AW12" s="480"/>
      <c r="AX12" s="480"/>
      <c r="AY12" s="482"/>
      <c r="AZ12" s="480"/>
      <c r="BA12" s="480"/>
      <c r="BB12" s="480"/>
      <c r="BC12" s="480"/>
      <c r="BD12" s="480"/>
      <c r="BE12" s="480"/>
      <c r="BF12" s="480"/>
      <c r="BG12" s="480"/>
      <c r="BH12" s="480"/>
      <c r="BI12" s="480"/>
      <c r="BJ12" s="481"/>
      <c r="BK12" s="480"/>
      <c r="BL12" s="480"/>
      <c r="BM12" s="480"/>
      <c r="BN12" s="480"/>
      <c r="BO12" s="480"/>
      <c r="BP12" s="480"/>
      <c r="BQ12" s="480"/>
      <c r="BR12" s="480"/>
      <c r="BS12" s="480"/>
      <c r="BT12" s="480"/>
      <c r="BU12" s="480"/>
      <c r="BV12" s="480"/>
      <c r="BW12" s="294"/>
      <c r="BX12" s="294"/>
      <c r="BY12" s="483"/>
    </row>
    <row r="13" spans="1:77" s="107" customFormat="1" ht="16.5" customHeight="1" outlineLevel="1">
      <c r="A13" s="281" t="s">
        <v>369</v>
      </c>
      <c r="B13" s="281" t="s">
        <v>142</v>
      </c>
      <c r="C13" s="484"/>
      <c r="D13" s="484"/>
      <c r="E13" s="484"/>
      <c r="F13" s="484"/>
      <c r="G13" s="485"/>
      <c r="H13" s="485"/>
      <c r="I13" s="485"/>
      <c r="J13" s="485"/>
      <c r="K13" s="484"/>
      <c r="L13" s="484"/>
      <c r="M13" s="484"/>
      <c r="N13" s="323"/>
      <c r="O13" s="486"/>
      <c r="P13" s="485"/>
      <c r="Q13" s="485"/>
      <c r="R13" s="485"/>
      <c r="S13" s="484"/>
      <c r="T13" s="484"/>
      <c r="U13" s="485"/>
      <c r="V13" s="485"/>
      <c r="W13" s="485"/>
      <c r="X13" s="485"/>
      <c r="Y13" s="485"/>
      <c r="Z13" s="487"/>
      <c r="AA13" s="486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4"/>
      <c r="AM13" s="488"/>
      <c r="AN13" s="485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8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323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9"/>
      <c r="BX13" s="324"/>
      <c r="BY13" s="490"/>
    </row>
    <row r="14" spans="1:77" s="107" customFormat="1" ht="17.25" customHeight="1" outlineLevel="1">
      <c r="A14" s="326"/>
      <c r="B14" s="291" t="s">
        <v>152</v>
      </c>
      <c r="C14" s="132">
        <v>1.4</v>
      </c>
      <c r="D14" s="132">
        <v>1.7</v>
      </c>
      <c r="E14" s="132">
        <v>1.5</v>
      </c>
      <c r="F14" s="132">
        <v>1.1000000000000001</v>
      </c>
      <c r="G14" s="491">
        <v>1</v>
      </c>
      <c r="H14" s="491">
        <v>-0.1</v>
      </c>
      <c r="I14" s="491">
        <v>0</v>
      </c>
      <c r="J14" s="491">
        <v>0.3</v>
      </c>
      <c r="K14" s="132">
        <v>0.6</v>
      </c>
      <c r="L14" s="132">
        <v>0.6</v>
      </c>
      <c r="M14" s="132">
        <v>1.3</v>
      </c>
      <c r="N14" s="492">
        <v>1</v>
      </c>
      <c r="O14" s="493">
        <v>0.3</v>
      </c>
      <c r="P14" s="491">
        <v>0</v>
      </c>
      <c r="Q14" s="491">
        <v>-0.2</v>
      </c>
      <c r="R14" s="491">
        <v>0.3</v>
      </c>
      <c r="S14" s="491">
        <v>0.6</v>
      </c>
      <c r="T14" s="491">
        <v>1.3</v>
      </c>
      <c r="U14" s="491">
        <v>1.1000000000000001</v>
      </c>
      <c r="V14" s="491">
        <v>1</v>
      </c>
      <c r="W14" s="491">
        <v>0.9</v>
      </c>
      <c r="X14" s="491">
        <v>0.8</v>
      </c>
      <c r="Y14" s="491">
        <v>0.4</v>
      </c>
      <c r="Z14" s="494">
        <v>0.1</v>
      </c>
      <c r="AA14" s="493">
        <v>-0.3</v>
      </c>
      <c r="AB14" s="491">
        <v>0.5</v>
      </c>
      <c r="AC14" s="491">
        <v>0.7</v>
      </c>
      <c r="AD14" s="491">
        <v>0.1</v>
      </c>
      <c r="AE14" s="491">
        <v>0</v>
      </c>
      <c r="AF14" s="491">
        <v>-0.3</v>
      </c>
      <c r="AG14" s="491">
        <v>-0.7</v>
      </c>
      <c r="AH14" s="491">
        <v>-0.7</v>
      </c>
      <c r="AI14" s="491">
        <v>-0.7</v>
      </c>
      <c r="AJ14" s="491">
        <v>-0.7</v>
      </c>
      <c r="AK14" s="491">
        <v>-0.6</v>
      </c>
      <c r="AL14" s="491">
        <v>-0.3</v>
      </c>
      <c r="AM14" s="493">
        <v>0.4</v>
      </c>
      <c r="AN14" s="491">
        <v>-0.2</v>
      </c>
      <c r="AO14" s="491">
        <v>-0.5</v>
      </c>
      <c r="AP14" s="491">
        <v>-1.2</v>
      </c>
      <c r="AQ14" s="491">
        <v>-2.1</v>
      </c>
      <c r="AR14" s="491">
        <v>-0.9</v>
      </c>
      <c r="AS14" s="491">
        <v>-0.2</v>
      </c>
      <c r="AT14" s="491">
        <v>-0.1</v>
      </c>
      <c r="AU14" s="491">
        <f>-0.3</f>
        <v>-0.3</v>
      </c>
      <c r="AV14" s="491">
        <f>-0.3</f>
        <v>-0.3</v>
      </c>
      <c r="AW14" s="491">
        <v>-0.4</v>
      </c>
      <c r="AX14" s="491">
        <v>-0.5</v>
      </c>
      <c r="AY14" s="493">
        <v>0.3</v>
      </c>
      <c r="AZ14" s="491">
        <v>0.5</v>
      </c>
      <c r="BA14" s="491">
        <v>0.4</v>
      </c>
      <c r="BB14" s="491">
        <v>1.4</v>
      </c>
      <c r="BC14" s="491">
        <v>2.2000000000000002</v>
      </c>
      <c r="BD14" s="491">
        <v>1.6</v>
      </c>
      <c r="BE14" s="491">
        <v>2.1</v>
      </c>
      <c r="BF14" s="491">
        <v>2.1</v>
      </c>
      <c r="BG14" s="491">
        <v>1.8</v>
      </c>
      <c r="BH14" s="491">
        <v>2.1</v>
      </c>
      <c r="BI14" s="491">
        <v>2.7</v>
      </c>
      <c r="BJ14" s="494">
        <v>3.2</v>
      </c>
      <c r="BK14" s="491">
        <v>4.2</v>
      </c>
      <c r="BL14" s="491">
        <v>5.2</v>
      </c>
      <c r="BM14" s="491">
        <v>6.8</v>
      </c>
      <c r="BN14" s="491">
        <v>8.8000000000000007</v>
      </c>
      <c r="BO14" s="491">
        <v>10.199999999999999</v>
      </c>
      <c r="BP14" s="491">
        <v>11.4</v>
      </c>
      <c r="BQ14" s="491">
        <v>11.8</v>
      </c>
      <c r="BR14" s="491">
        <v>11.4</v>
      </c>
      <c r="BS14" s="491">
        <v>11.9</v>
      </c>
      <c r="BT14" s="491">
        <v>13.5</v>
      </c>
      <c r="BU14" s="491">
        <v>13.6</v>
      </c>
      <c r="BV14" s="491">
        <v>13.3</v>
      </c>
      <c r="BW14" s="495" t="s">
        <v>77</v>
      </c>
      <c r="BX14" s="144" t="s">
        <v>255</v>
      </c>
      <c r="BY14" s="496"/>
    </row>
    <row r="15" spans="1:77" s="107" customFormat="1" ht="16.5" customHeight="1" outlineLevel="1">
      <c r="A15" s="326"/>
      <c r="B15" s="291" t="s">
        <v>150</v>
      </c>
      <c r="C15" s="132">
        <v>1.3</v>
      </c>
      <c r="D15" s="132">
        <v>1.4</v>
      </c>
      <c r="E15" s="132">
        <v>1.2</v>
      </c>
      <c r="F15" s="132">
        <v>3.3</v>
      </c>
      <c r="G15" s="132">
        <v>2.1</v>
      </c>
      <c r="H15" s="132">
        <v>2.4</v>
      </c>
      <c r="I15" s="132">
        <v>2.2000000000000002</v>
      </c>
      <c r="J15" s="132">
        <v>2.4</v>
      </c>
      <c r="K15" s="132">
        <v>2.5</v>
      </c>
      <c r="L15" s="132">
        <v>2.5</v>
      </c>
      <c r="M15" s="132">
        <v>1.9</v>
      </c>
      <c r="N15" s="492">
        <v>2.1</v>
      </c>
      <c r="O15" s="497">
        <v>2.1</v>
      </c>
      <c r="P15" s="132">
        <v>1.4</v>
      </c>
      <c r="Q15" s="132">
        <v>2.1</v>
      </c>
      <c r="R15" s="132">
        <v>0.6</v>
      </c>
      <c r="S15" s="132">
        <v>1.7</v>
      </c>
      <c r="T15" s="132">
        <v>1.9</v>
      </c>
      <c r="U15" s="132">
        <v>2.2999999999999998</v>
      </c>
      <c r="V15" s="132">
        <v>1.6</v>
      </c>
      <c r="W15" s="132">
        <v>2.2000000000000002</v>
      </c>
      <c r="X15" s="132">
        <v>1.3</v>
      </c>
      <c r="Y15" s="132">
        <v>1.5</v>
      </c>
      <c r="Z15" s="492">
        <v>1.6</v>
      </c>
      <c r="AA15" s="497">
        <v>1.6</v>
      </c>
      <c r="AB15" s="132">
        <v>1.6</v>
      </c>
      <c r="AC15" s="132">
        <v>1.1000000000000001</v>
      </c>
      <c r="AD15" s="132">
        <v>1.8</v>
      </c>
      <c r="AE15" s="132">
        <v>1</v>
      </c>
      <c r="AF15" s="132">
        <v>1.5</v>
      </c>
      <c r="AG15" s="132">
        <v>0.3</v>
      </c>
      <c r="AH15" s="491">
        <v>0.8</v>
      </c>
      <c r="AI15" s="491">
        <v>0.8</v>
      </c>
      <c r="AJ15" s="491">
        <v>1</v>
      </c>
      <c r="AK15" s="491">
        <v>1.6</v>
      </c>
      <c r="AL15" s="491">
        <v>1.5</v>
      </c>
      <c r="AM15" s="493">
        <v>1.4</v>
      </c>
      <c r="AN15" s="491">
        <v>1.2</v>
      </c>
      <c r="AO15" s="491">
        <v>0.9</v>
      </c>
      <c r="AP15" s="491">
        <v>1.2</v>
      </c>
      <c r="AQ15" s="491">
        <v>1.2</v>
      </c>
      <c r="AR15" s="491">
        <v>1.6</v>
      </c>
      <c r="AS15" s="491">
        <v>0.6</v>
      </c>
      <c r="AT15" s="491">
        <v>0.1</v>
      </c>
      <c r="AU15" s="491">
        <v>0</v>
      </c>
      <c r="AV15" s="491">
        <v>0.2</v>
      </c>
      <c r="AW15" s="491">
        <v>0.1</v>
      </c>
      <c r="AX15" s="491">
        <v>0.2</v>
      </c>
      <c r="AY15" s="493">
        <v>0.4</v>
      </c>
      <c r="AZ15" s="491">
        <v>0.6</v>
      </c>
      <c r="BA15" s="491">
        <v>0.5</v>
      </c>
      <c r="BB15" s="491">
        <v>-0.7</v>
      </c>
      <c r="BC15" s="491">
        <v>-0.2</v>
      </c>
      <c r="BD15" s="491">
        <v>1.1000000000000001</v>
      </c>
      <c r="BE15" s="491">
        <v>0.7</v>
      </c>
      <c r="BF15" s="491">
        <v>0.8</v>
      </c>
      <c r="BG15" s="491">
        <v>1</v>
      </c>
      <c r="BH15" s="491">
        <v>1.3</v>
      </c>
      <c r="BI15" s="491">
        <v>2.2999999999999998</v>
      </c>
      <c r="BJ15" s="494">
        <v>2</v>
      </c>
      <c r="BK15" s="491">
        <v>2</v>
      </c>
      <c r="BL15" s="491">
        <v>2.6</v>
      </c>
      <c r="BM15" s="491">
        <v>3.1</v>
      </c>
      <c r="BN15" s="491">
        <v>4.8</v>
      </c>
      <c r="BO15" s="491">
        <v>4.7</v>
      </c>
      <c r="BP15" s="491">
        <v>4.7</v>
      </c>
      <c r="BQ15" s="491">
        <v>4.9000000000000004</v>
      </c>
      <c r="BR15" s="491">
        <v>5.3</v>
      </c>
      <c r="BS15" s="491">
        <v>5.3</v>
      </c>
      <c r="BT15" s="491">
        <v>5.0999999999999996</v>
      </c>
      <c r="BU15" s="491">
        <v>4.4000000000000004</v>
      </c>
      <c r="BV15" s="491">
        <v>4.0999999999999996</v>
      </c>
      <c r="BW15" s="495" t="s">
        <v>77</v>
      </c>
      <c r="BX15" s="144" t="s">
        <v>255</v>
      </c>
      <c r="BY15" s="496"/>
    </row>
    <row r="16" spans="1:77" s="107" customFormat="1" ht="15.75" customHeight="1" outlineLevel="1">
      <c r="A16" s="326"/>
      <c r="B16" s="291" t="s">
        <v>151</v>
      </c>
      <c r="C16" s="132">
        <v>1.3</v>
      </c>
      <c r="D16" s="132">
        <v>1.6</v>
      </c>
      <c r="E16" s="132">
        <v>1.4</v>
      </c>
      <c r="F16" s="132">
        <v>2</v>
      </c>
      <c r="G16" s="491">
        <v>1.5</v>
      </c>
      <c r="H16" s="491">
        <v>0.9</v>
      </c>
      <c r="I16" s="491">
        <v>0.9</v>
      </c>
      <c r="J16" s="491">
        <v>1.1000000000000001</v>
      </c>
      <c r="K16" s="132">
        <v>1.4</v>
      </c>
      <c r="L16" s="132">
        <v>1.4</v>
      </c>
      <c r="M16" s="132">
        <v>1.5</v>
      </c>
      <c r="N16" s="492">
        <v>1.5</v>
      </c>
      <c r="O16" s="493">
        <v>1</v>
      </c>
      <c r="P16" s="491">
        <v>0.6</v>
      </c>
      <c r="Q16" s="491">
        <v>0.7</v>
      </c>
      <c r="R16" s="491">
        <v>0.4</v>
      </c>
      <c r="S16" s="491">
        <v>1</v>
      </c>
      <c r="T16" s="491">
        <v>1.5</v>
      </c>
      <c r="U16" s="491">
        <v>1.6</v>
      </c>
      <c r="V16" s="491">
        <v>1.2</v>
      </c>
      <c r="W16" s="491">
        <v>1.4</v>
      </c>
      <c r="X16" s="491">
        <v>1</v>
      </c>
      <c r="Y16" s="491">
        <v>0.9</v>
      </c>
      <c r="Z16" s="494">
        <v>0.7</v>
      </c>
      <c r="AA16" s="493">
        <v>0.5</v>
      </c>
      <c r="AB16" s="491">
        <v>0.9</v>
      </c>
      <c r="AC16" s="491">
        <v>0.8</v>
      </c>
      <c r="AD16" s="491">
        <v>0.8</v>
      </c>
      <c r="AE16" s="491">
        <v>0.4</v>
      </c>
      <c r="AF16" s="491">
        <v>0.4</v>
      </c>
      <c r="AG16" s="491">
        <v>-0.3</v>
      </c>
      <c r="AH16" s="491">
        <v>-0.1</v>
      </c>
      <c r="AI16" s="491">
        <v>-0.1</v>
      </c>
      <c r="AJ16" s="491">
        <v>0</v>
      </c>
      <c r="AK16" s="491">
        <v>0.3</v>
      </c>
      <c r="AL16" s="491">
        <v>0.4</v>
      </c>
      <c r="AM16" s="493">
        <v>0.8</v>
      </c>
      <c r="AN16" s="491">
        <v>0.4</v>
      </c>
      <c r="AO16" s="491">
        <v>0</v>
      </c>
      <c r="AP16" s="491">
        <v>-0.2</v>
      </c>
      <c r="AQ16" s="491">
        <v>-0.7</v>
      </c>
      <c r="AR16" s="491">
        <v>0.1</v>
      </c>
      <c r="AS16" s="491">
        <v>0.1</v>
      </c>
      <c r="AT16" s="491">
        <v>0</v>
      </c>
      <c r="AU16" s="491">
        <v>-0.1</v>
      </c>
      <c r="AV16" s="491">
        <v>-0.1</v>
      </c>
      <c r="AW16" s="491">
        <v>-0.2</v>
      </c>
      <c r="AX16" s="491">
        <v>-0.2</v>
      </c>
      <c r="AY16" s="493">
        <v>0.3</v>
      </c>
      <c r="AZ16" s="491">
        <v>0.5</v>
      </c>
      <c r="BA16" s="491">
        <v>0.5</v>
      </c>
      <c r="BB16" s="491">
        <v>0.6</v>
      </c>
      <c r="BC16" s="491">
        <v>1.2</v>
      </c>
      <c r="BD16" s="491">
        <v>0.5</v>
      </c>
      <c r="BE16" s="491">
        <v>1.5</v>
      </c>
      <c r="BF16" s="491">
        <v>1.5</v>
      </c>
      <c r="BG16" s="491">
        <v>1.5</v>
      </c>
      <c r="BH16" s="491">
        <v>1.8</v>
      </c>
      <c r="BI16" s="491">
        <v>2.6</v>
      </c>
      <c r="BJ16" s="494">
        <v>2.7</v>
      </c>
      <c r="BK16" s="491">
        <v>3.3</v>
      </c>
      <c r="BL16" s="491">
        <v>4.2</v>
      </c>
      <c r="BM16" s="491">
        <v>5.3</v>
      </c>
      <c r="BN16" s="491">
        <v>7.2</v>
      </c>
      <c r="BO16" s="491">
        <v>8</v>
      </c>
      <c r="BP16" s="491">
        <v>8.6999999999999993</v>
      </c>
      <c r="BQ16" s="491">
        <v>9.1</v>
      </c>
      <c r="BR16" s="491">
        <v>8.9</v>
      </c>
      <c r="BS16" s="491">
        <v>9.3000000000000007</v>
      </c>
      <c r="BT16" s="491">
        <v>10.1</v>
      </c>
      <c r="BU16" s="491">
        <v>9.9</v>
      </c>
      <c r="BV16" s="491">
        <v>9.6</v>
      </c>
      <c r="BW16" s="495" t="s">
        <v>77</v>
      </c>
      <c r="BX16" s="144" t="s">
        <v>255</v>
      </c>
      <c r="BY16" s="496"/>
    </row>
    <row r="17" spans="1:16384" s="142" customFormat="1" ht="15.75" customHeight="1" outlineLevel="1">
      <c r="A17" s="326"/>
      <c r="B17" s="291" t="s">
        <v>269</v>
      </c>
      <c r="C17" s="132"/>
      <c r="D17" s="132"/>
      <c r="E17" s="132"/>
      <c r="F17" s="132"/>
      <c r="G17" s="491"/>
      <c r="H17" s="491"/>
      <c r="I17" s="491"/>
      <c r="J17" s="491"/>
      <c r="K17" s="132"/>
      <c r="L17" s="132"/>
      <c r="M17" s="132"/>
      <c r="N17" s="492"/>
      <c r="O17" s="493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Z17" s="494"/>
      <c r="AA17" s="493"/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1"/>
      <c r="AM17" s="493"/>
      <c r="AN17" s="491"/>
      <c r="AO17" s="491"/>
      <c r="AP17" s="491"/>
      <c r="AQ17" s="491"/>
      <c r="AR17" s="491"/>
      <c r="AS17" s="491"/>
      <c r="AT17" s="491"/>
      <c r="AU17" s="491"/>
      <c r="AV17" s="491"/>
      <c r="AW17" s="491"/>
      <c r="AX17" s="491"/>
      <c r="AY17" s="493">
        <v>0.3</v>
      </c>
      <c r="AZ17" s="491">
        <v>0.5</v>
      </c>
      <c r="BA17" s="491">
        <v>0.3</v>
      </c>
      <c r="BB17" s="491">
        <v>1.4</v>
      </c>
      <c r="BC17" s="491">
        <v>2.2999999999999998</v>
      </c>
      <c r="BD17" s="491">
        <v>1.7</v>
      </c>
      <c r="BE17" s="491">
        <v>2.1</v>
      </c>
      <c r="BF17" s="491">
        <v>2.1</v>
      </c>
      <c r="BG17" s="491">
        <v>1.8</v>
      </c>
      <c r="BH17" s="491">
        <v>2.1</v>
      </c>
      <c r="BI17" s="491">
        <v>2.7</v>
      </c>
      <c r="BJ17" s="494">
        <v>3.2</v>
      </c>
      <c r="BK17" s="491">
        <v>4.2</v>
      </c>
      <c r="BL17" s="491">
        <v>5.2</v>
      </c>
      <c r="BM17" s="491">
        <v>6.8</v>
      </c>
      <c r="BN17" s="491">
        <v>8.8000000000000007</v>
      </c>
      <c r="BO17" s="491">
        <v>10.199999999999999</v>
      </c>
      <c r="BP17" s="491">
        <v>11.4</v>
      </c>
      <c r="BQ17" s="491">
        <v>11.8</v>
      </c>
      <c r="BR17" s="491">
        <v>11.3</v>
      </c>
      <c r="BS17" s="491">
        <v>11.9</v>
      </c>
      <c r="BT17" s="491">
        <v>13.4</v>
      </c>
      <c r="BU17" s="491">
        <v>13.6</v>
      </c>
      <c r="BV17" s="491">
        <v>13.2</v>
      </c>
      <c r="BW17" s="495" t="s">
        <v>77</v>
      </c>
      <c r="BX17" s="144" t="s">
        <v>255</v>
      </c>
      <c r="BY17" s="496"/>
    </row>
    <row r="18" spans="1:16384" s="142" customFormat="1" ht="15.75" customHeight="1" outlineLevel="1">
      <c r="A18" s="326"/>
      <c r="B18" s="291" t="s">
        <v>270</v>
      </c>
      <c r="C18" s="132"/>
      <c r="D18" s="132"/>
      <c r="E18" s="132"/>
      <c r="F18" s="132"/>
      <c r="G18" s="491"/>
      <c r="H18" s="491"/>
      <c r="I18" s="491"/>
      <c r="J18" s="491"/>
      <c r="K18" s="132"/>
      <c r="L18" s="132"/>
      <c r="M18" s="132"/>
      <c r="N18" s="492"/>
      <c r="O18" s="493"/>
      <c r="P18" s="491"/>
      <c r="Q18" s="491"/>
      <c r="R18" s="491"/>
      <c r="S18" s="491"/>
      <c r="T18" s="491"/>
      <c r="U18" s="491"/>
      <c r="V18" s="491"/>
      <c r="W18" s="491"/>
      <c r="X18" s="491"/>
      <c r="Y18" s="491"/>
      <c r="Z18" s="494"/>
      <c r="AA18" s="493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3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3">
        <v>0.2</v>
      </c>
      <c r="AZ18" s="491">
        <v>0.2</v>
      </c>
      <c r="BA18" s="491">
        <v>-0.2</v>
      </c>
      <c r="BB18" s="491">
        <v>-2.1</v>
      </c>
      <c r="BC18" s="491">
        <v>-1.8</v>
      </c>
      <c r="BD18" s="491">
        <v>-3.3</v>
      </c>
      <c r="BE18" s="491">
        <v>0</v>
      </c>
      <c r="BF18" s="491">
        <v>0.4</v>
      </c>
      <c r="BG18" s="491">
        <v>0.8</v>
      </c>
      <c r="BH18" s="491">
        <v>1.4</v>
      </c>
      <c r="BI18" s="491">
        <v>2.4</v>
      </c>
      <c r="BJ18" s="494">
        <v>2.1</v>
      </c>
      <c r="BK18" s="491">
        <v>2.2000000000000002</v>
      </c>
      <c r="BL18" s="491">
        <v>3.1</v>
      </c>
      <c r="BM18" s="491">
        <v>3.5</v>
      </c>
      <c r="BN18" s="491">
        <v>5.3</v>
      </c>
      <c r="BO18" s="491">
        <v>5</v>
      </c>
      <c r="BP18" s="491">
        <v>5.5</v>
      </c>
      <c r="BQ18" s="491">
        <v>6</v>
      </c>
      <c r="BR18" s="491">
        <v>6.4</v>
      </c>
      <c r="BS18" s="491">
        <v>6.8</v>
      </c>
      <c r="BT18" s="491">
        <v>6.3</v>
      </c>
      <c r="BU18" s="491">
        <v>5.3</v>
      </c>
      <c r="BV18" s="491">
        <v>4.8</v>
      </c>
      <c r="BW18" s="495" t="s">
        <v>77</v>
      </c>
      <c r="BX18" s="144" t="s">
        <v>255</v>
      </c>
      <c r="BY18" s="496"/>
    </row>
    <row r="19" spans="1:16384" s="142" customFormat="1" ht="15.75" customHeight="1" outlineLevel="1">
      <c r="A19" s="326"/>
      <c r="B19" s="291" t="s">
        <v>271</v>
      </c>
      <c r="C19" s="132"/>
      <c r="D19" s="132"/>
      <c r="E19" s="132"/>
      <c r="F19" s="132"/>
      <c r="G19" s="491"/>
      <c r="H19" s="491"/>
      <c r="I19" s="491"/>
      <c r="J19" s="491"/>
      <c r="K19" s="132"/>
      <c r="L19" s="132"/>
      <c r="M19" s="132"/>
      <c r="N19" s="492"/>
      <c r="O19" s="493"/>
      <c r="P19" s="491"/>
      <c r="Q19" s="491"/>
      <c r="R19" s="491"/>
      <c r="S19" s="491"/>
      <c r="T19" s="491"/>
      <c r="U19" s="491"/>
      <c r="V19" s="491"/>
      <c r="W19" s="491"/>
      <c r="X19" s="491"/>
      <c r="Y19" s="491"/>
      <c r="Z19" s="494"/>
      <c r="AA19" s="493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3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4"/>
      <c r="AY19" s="141">
        <v>0.2</v>
      </c>
      <c r="AZ19" s="491">
        <v>0.3</v>
      </c>
      <c r="BA19" s="491">
        <v>0.1</v>
      </c>
      <c r="BB19" s="491">
        <v>-0.1</v>
      </c>
      <c r="BC19" s="491">
        <v>0.5</v>
      </c>
      <c r="BD19" s="491">
        <v>-0.6</v>
      </c>
      <c r="BE19" s="491">
        <v>1.1000000000000001</v>
      </c>
      <c r="BF19" s="491">
        <v>1.3</v>
      </c>
      <c r="BG19" s="491">
        <v>1.3</v>
      </c>
      <c r="BH19" s="491">
        <v>1.8</v>
      </c>
      <c r="BI19" s="491">
        <v>2.6</v>
      </c>
      <c r="BJ19" s="494">
        <v>2.8</v>
      </c>
      <c r="BK19" s="491">
        <v>3.4</v>
      </c>
      <c r="BL19" s="491">
        <v>4.4000000000000004</v>
      </c>
      <c r="BM19" s="491">
        <v>5.5</v>
      </c>
      <c r="BN19" s="491">
        <v>7.4</v>
      </c>
      <c r="BO19" s="491">
        <v>8.1</v>
      </c>
      <c r="BP19" s="491">
        <v>9</v>
      </c>
      <c r="BQ19" s="491">
        <v>9.4</v>
      </c>
      <c r="BR19" s="491">
        <v>9.3000000000000007</v>
      </c>
      <c r="BS19" s="491">
        <v>9.8000000000000007</v>
      </c>
      <c r="BT19" s="491">
        <v>10.6</v>
      </c>
      <c r="BU19" s="491">
        <v>10.199999999999999</v>
      </c>
      <c r="BV19" s="491">
        <v>9.8000000000000007</v>
      </c>
      <c r="BW19" s="495" t="s">
        <v>77</v>
      </c>
      <c r="BX19" s="144" t="s">
        <v>255</v>
      </c>
      <c r="BY19" s="496"/>
    </row>
    <row r="20" spans="1:16384" s="142" customFormat="1" ht="15.75" customHeight="1" outlineLevel="1">
      <c r="A20" s="326"/>
      <c r="B20" s="291"/>
      <c r="C20" s="132"/>
      <c r="D20" s="132"/>
      <c r="E20" s="132"/>
      <c r="F20" s="132"/>
      <c r="G20" s="491"/>
      <c r="H20" s="491"/>
      <c r="I20" s="491"/>
      <c r="J20" s="491"/>
      <c r="K20" s="132"/>
      <c r="L20" s="132"/>
      <c r="M20" s="132"/>
      <c r="N20" s="492"/>
      <c r="O20" s="493"/>
      <c r="P20" s="491"/>
      <c r="Q20" s="491"/>
      <c r="R20" s="491"/>
      <c r="S20" s="491"/>
      <c r="T20" s="491"/>
      <c r="U20" s="491"/>
      <c r="V20" s="491"/>
      <c r="W20" s="491"/>
      <c r="X20" s="491"/>
      <c r="Y20" s="491"/>
      <c r="Z20" s="494"/>
      <c r="AA20" s="493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3"/>
      <c r="AN20" s="491"/>
      <c r="AO20" s="491"/>
      <c r="AP20" s="491"/>
      <c r="AQ20" s="491"/>
      <c r="AR20" s="491"/>
      <c r="AS20" s="491"/>
      <c r="AT20" s="491"/>
      <c r="AU20" s="491"/>
      <c r="AV20" s="491"/>
      <c r="AW20" s="491"/>
      <c r="AX20" s="491"/>
      <c r="AY20" s="493"/>
      <c r="AZ20" s="491"/>
      <c r="BA20" s="491"/>
      <c r="BB20" s="491"/>
      <c r="BC20" s="491"/>
      <c r="BD20" s="491"/>
      <c r="BE20" s="491"/>
      <c r="BF20" s="491"/>
      <c r="BG20" s="491"/>
      <c r="BH20" s="491"/>
      <c r="BI20" s="491"/>
      <c r="BJ20" s="494"/>
      <c r="BK20" s="491"/>
      <c r="BL20" s="491"/>
      <c r="BM20" s="491"/>
      <c r="BN20" s="491"/>
      <c r="BO20" s="491"/>
      <c r="BP20" s="491"/>
      <c r="BQ20" s="491"/>
      <c r="BR20" s="491"/>
      <c r="BS20" s="491"/>
      <c r="BT20" s="491"/>
      <c r="BU20" s="491"/>
      <c r="BV20" s="491"/>
      <c r="BW20" s="495"/>
      <c r="BX20" s="144"/>
      <c r="BY20" s="496"/>
    </row>
    <row r="21" spans="1:16384" s="142" customFormat="1" ht="15.75" customHeight="1" outlineLevel="1">
      <c r="A21" s="281" t="s">
        <v>366</v>
      </c>
      <c r="B21" s="498" t="s">
        <v>284</v>
      </c>
      <c r="C21" s="113">
        <v>4</v>
      </c>
      <c r="D21" s="113">
        <v>4</v>
      </c>
      <c r="E21" s="113">
        <v>4</v>
      </c>
      <c r="F21" s="113">
        <v>4</v>
      </c>
      <c r="G21" s="113">
        <v>4</v>
      </c>
      <c r="H21" s="113">
        <v>4</v>
      </c>
      <c r="I21" s="113">
        <v>3</v>
      </c>
      <c r="J21" s="113">
        <v>3</v>
      </c>
      <c r="K21" s="113">
        <v>4</v>
      </c>
      <c r="L21" s="113">
        <v>4</v>
      </c>
      <c r="M21" s="113">
        <v>4</v>
      </c>
      <c r="N21" s="459">
        <v>4</v>
      </c>
      <c r="O21" s="107">
        <v>3.6</v>
      </c>
      <c r="P21" s="107">
        <v>3.5</v>
      </c>
      <c r="Q21" s="107">
        <v>3.6</v>
      </c>
      <c r="R21" s="107">
        <v>3.5</v>
      </c>
      <c r="S21" s="107">
        <v>3.4</v>
      </c>
      <c r="T21" s="107">
        <v>3.6</v>
      </c>
      <c r="U21" s="107">
        <v>3.8</v>
      </c>
      <c r="V21" s="107">
        <v>3.8</v>
      </c>
      <c r="W21" s="107">
        <v>3.8</v>
      </c>
      <c r="X21" s="107">
        <v>4</v>
      </c>
      <c r="Y21" s="107">
        <v>3.8</v>
      </c>
      <c r="Z21" s="342">
        <v>3.7</v>
      </c>
      <c r="AA21" s="107">
        <v>3.3</v>
      </c>
      <c r="AB21" s="107">
        <v>3.1</v>
      </c>
      <c r="AC21" s="107">
        <v>3.1</v>
      </c>
      <c r="AD21" s="107">
        <v>3.2</v>
      </c>
      <c r="AE21" s="107">
        <v>3.1</v>
      </c>
      <c r="AF21" s="107">
        <v>3.1</v>
      </c>
      <c r="AG21" s="107">
        <v>2.9</v>
      </c>
      <c r="AH21" s="107">
        <v>3</v>
      </c>
      <c r="AI21" s="107">
        <v>2.9</v>
      </c>
      <c r="AJ21" s="107">
        <v>2.8</v>
      </c>
      <c r="AK21" s="107">
        <v>3.1</v>
      </c>
      <c r="AL21" s="342">
        <v>3.4</v>
      </c>
      <c r="AM21" s="113">
        <v>3.9</v>
      </c>
      <c r="AN21" s="113">
        <v>4.2</v>
      </c>
      <c r="AO21" s="113">
        <v>3.8</v>
      </c>
      <c r="AP21" s="113">
        <v>3.3</v>
      </c>
      <c r="AQ21" s="113">
        <v>2.7</v>
      </c>
      <c r="AR21" s="113">
        <v>2.5</v>
      </c>
      <c r="AS21" s="113">
        <v>2.7</v>
      </c>
      <c r="AT21" s="113">
        <v>2.9</v>
      </c>
      <c r="AU21" s="113">
        <v>2.8</v>
      </c>
      <c r="AV21" s="113">
        <v>2.6</v>
      </c>
      <c r="AW21" s="113">
        <v>2.4</v>
      </c>
      <c r="AX21" s="459">
        <v>2.1</v>
      </c>
      <c r="AY21" s="113">
        <v>2.1</v>
      </c>
      <c r="AZ21" s="113">
        <v>2.2000000000000002</v>
      </c>
      <c r="BA21" s="113">
        <v>2.6</v>
      </c>
      <c r="BB21" s="113">
        <v>3.1</v>
      </c>
      <c r="BC21" s="113">
        <v>3.6</v>
      </c>
      <c r="BD21" s="113">
        <v>4.0999999999999996</v>
      </c>
      <c r="BE21" s="113">
        <v>4.2</v>
      </c>
      <c r="BF21" s="113">
        <v>4.3</v>
      </c>
      <c r="BG21" s="113">
        <v>4.3</v>
      </c>
      <c r="BH21" s="113">
        <v>4.5999999999999996</v>
      </c>
      <c r="BI21" s="113">
        <v>5.2</v>
      </c>
      <c r="BJ21" s="459">
        <v>5.7</v>
      </c>
      <c r="BK21" s="113">
        <v>6.1</v>
      </c>
      <c r="BL21" s="113">
        <v>6.4</v>
      </c>
      <c r="BM21" s="113">
        <v>7</v>
      </c>
      <c r="BN21" s="113">
        <v>8</v>
      </c>
      <c r="BO21" s="113">
        <v>8.8000000000000007</v>
      </c>
      <c r="BP21" s="113">
        <v>9.1</v>
      </c>
      <c r="BQ21" s="113">
        <v>9.4</v>
      </c>
      <c r="BR21" s="113">
        <v>9.8000000000000007</v>
      </c>
      <c r="BS21" s="113">
        <v>10</v>
      </c>
      <c r="BT21" s="113">
        <v>10.3</v>
      </c>
      <c r="BU21" s="113">
        <v>10</v>
      </c>
      <c r="BV21" s="113">
        <v>9.6999999999999993</v>
      </c>
      <c r="BW21" s="640" t="s">
        <v>77</v>
      </c>
      <c r="BX21" s="114" t="s">
        <v>298</v>
      </c>
      <c r="BY21" s="500">
        <v>4</v>
      </c>
      <c r="BZ21" s="501">
        <v>3.6</v>
      </c>
      <c r="CA21" s="501">
        <v>3.5</v>
      </c>
      <c r="CB21" s="501">
        <v>3.6</v>
      </c>
      <c r="CC21" s="501">
        <v>3.5</v>
      </c>
      <c r="CD21" s="501">
        <v>3.4</v>
      </c>
      <c r="CE21" s="501">
        <v>3.6</v>
      </c>
      <c r="CF21" s="501">
        <v>3.8</v>
      </c>
      <c r="CG21" s="501">
        <v>3.8</v>
      </c>
      <c r="CH21" s="501">
        <v>3.8</v>
      </c>
      <c r="CI21" s="501">
        <v>4</v>
      </c>
      <c r="CJ21" s="501">
        <v>3.8</v>
      </c>
      <c r="CK21" s="502">
        <v>3.7</v>
      </c>
      <c r="CL21" s="501">
        <v>3.3</v>
      </c>
      <c r="CM21" s="501">
        <v>3.1</v>
      </c>
      <c r="CN21" s="501">
        <v>3.1</v>
      </c>
      <c r="CO21" s="501">
        <v>3.2</v>
      </c>
      <c r="CP21" s="501">
        <v>3.1</v>
      </c>
      <c r="CQ21" s="501">
        <v>3.1</v>
      </c>
      <c r="CR21" s="501">
        <v>2.9</v>
      </c>
      <c r="CS21" s="501">
        <v>3</v>
      </c>
      <c r="CT21" s="501">
        <v>2.9</v>
      </c>
      <c r="CU21" s="501">
        <v>2.8</v>
      </c>
      <c r="CV21" s="501">
        <v>3.1</v>
      </c>
      <c r="CW21" s="502">
        <v>3.4</v>
      </c>
      <c r="CX21" s="499">
        <v>3.9</v>
      </c>
      <c r="CY21" s="499">
        <v>4.2</v>
      </c>
      <c r="CZ21" s="499">
        <v>3.8</v>
      </c>
      <c r="DA21" s="499">
        <v>3.3</v>
      </c>
      <c r="DB21" s="499">
        <v>2.7</v>
      </c>
      <c r="DC21" s="499">
        <v>2.5</v>
      </c>
      <c r="DD21" s="499">
        <v>2.7</v>
      </c>
      <c r="DE21" s="499">
        <v>2.9</v>
      </c>
      <c r="DF21" s="499">
        <v>2.8</v>
      </c>
      <c r="DG21" s="499">
        <v>2.6</v>
      </c>
      <c r="DH21" s="499">
        <v>2.4</v>
      </c>
      <c r="DI21" s="500">
        <v>2.1</v>
      </c>
      <c r="DJ21" s="499">
        <v>2.1</v>
      </c>
      <c r="DK21" s="499">
        <v>2.2000000000000002</v>
      </c>
      <c r="DL21" s="499">
        <v>2.6</v>
      </c>
      <c r="DM21" s="499">
        <v>3.1</v>
      </c>
      <c r="DN21" s="499">
        <v>3.6</v>
      </c>
      <c r="DO21" s="499">
        <v>4.0999999999999996</v>
      </c>
      <c r="DP21" s="499">
        <v>4.2</v>
      </c>
      <c r="DQ21" s="499">
        <v>4.3</v>
      </c>
      <c r="DR21" s="499">
        <v>4.3</v>
      </c>
      <c r="DS21" s="499">
        <v>4.5999999999999996</v>
      </c>
      <c r="DT21" s="499">
        <v>5.2</v>
      </c>
      <c r="DU21" s="500">
        <v>5.7</v>
      </c>
      <c r="DV21" s="499">
        <v>6.1</v>
      </c>
      <c r="DW21" s="499">
        <v>6.4</v>
      </c>
      <c r="DX21" s="499">
        <v>7</v>
      </c>
      <c r="DY21" s="503" t="s">
        <v>284</v>
      </c>
      <c r="DZ21" s="499">
        <v>4</v>
      </c>
      <c r="EA21" s="499">
        <v>4</v>
      </c>
      <c r="EB21" s="499">
        <v>4</v>
      </c>
      <c r="EC21" s="499">
        <v>4</v>
      </c>
      <c r="ED21" s="499">
        <v>4</v>
      </c>
      <c r="EE21" s="499">
        <v>4</v>
      </c>
      <c r="EF21" s="499">
        <v>3</v>
      </c>
      <c r="EG21" s="499">
        <v>3</v>
      </c>
      <c r="EH21" s="499">
        <v>4</v>
      </c>
      <c r="EI21" s="499">
        <v>4</v>
      </c>
      <c r="EJ21" s="499">
        <v>4</v>
      </c>
      <c r="EK21" s="500">
        <v>4</v>
      </c>
      <c r="EL21" s="501">
        <v>3.6</v>
      </c>
      <c r="EM21" s="501">
        <v>3.5</v>
      </c>
      <c r="EN21" s="501">
        <v>3.6</v>
      </c>
      <c r="EO21" s="501">
        <v>3.5</v>
      </c>
      <c r="EP21" s="501">
        <v>3.4</v>
      </c>
      <c r="EQ21" s="501">
        <v>3.6</v>
      </c>
      <c r="ER21" s="501">
        <v>3.8</v>
      </c>
      <c r="ES21" s="501">
        <v>3.8</v>
      </c>
      <c r="ET21" s="501">
        <v>3.8</v>
      </c>
      <c r="EU21" s="501">
        <v>4</v>
      </c>
      <c r="EV21" s="501">
        <v>3.8</v>
      </c>
      <c r="EW21" s="502">
        <v>3.7</v>
      </c>
      <c r="EX21" s="501">
        <v>3.3</v>
      </c>
      <c r="EY21" s="501">
        <v>3.1</v>
      </c>
      <c r="EZ21" s="501">
        <v>3.1</v>
      </c>
      <c r="FA21" s="501">
        <v>3.2</v>
      </c>
      <c r="FB21" s="501">
        <v>3.1</v>
      </c>
      <c r="FC21" s="501">
        <v>3.1</v>
      </c>
      <c r="FD21" s="501">
        <v>2.9</v>
      </c>
      <c r="FE21" s="501">
        <v>3</v>
      </c>
      <c r="FF21" s="501">
        <v>2.9</v>
      </c>
      <c r="FG21" s="501">
        <v>2.8</v>
      </c>
      <c r="FH21" s="501">
        <v>3.1</v>
      </c>
      <c r="FI21" s="502">
        <v>3.4</v>
      </c>
      <c r="FJ21" s="499">
        <v>3.9</v>
      </c>
      <c r="FK21" s="499">
        <v>4.2</v>
      </c>
      <c r="FL21" s="499">
        <v>3.8</v>
      </c>
      <c r="FM21" s="499">
        <v>3.3</v>
      </c>
      <c r="FN21" s="499">
        <v>2.7</v>
      </c>
      <c r="FO21" s="499">
        <v>2.5</v>
      </c>
      <c r="FP21" s="499">
        <v>2.7</v>
      </c>
      <c r="FQ21" s="499">
        <v>2.9</v>
      </c>
      <c r="FR21" s="499">
        <v>2.8</v>
      </c>
      <c r="FS21" s="499">
        <v>2.6</v>
      </c>
      <c r="FT21" s="499">
        <v>2.4</v>
      </c>
      <c r="FU21" s="500">
        <v>2.1</v>
      </c>
      <c r="FV21" s="499">
        <v>2.1</v>
      </c>
      <c r="FW21" s="499">
        <v>2.2000000000000002</v>
      </c>
      <c r="FX21" s="499">
        <v>2.6</v>
      </c>
      <c r="FY21" s="499">
        <v>3.1</v>
      </c>
      <c r="FZ21" s="499">
        <v>3.6</v>
      </c>
      <c r="GA21" s="499">
        <v>4.0999999999999996</v>
      </c>
      <c r="GB21" s="499">
        <v>4.2</v>
      </c>
      <c r="GC21" s="499">
        <v>4.3</v>
      </c>
      <c r="GD21" s="499">
        <v>4.3</v>
      </c>
      <c r="GE21" s="499">
        <v>4.5999999999999996</v>
      </c>
      <c r="GF21" s="499">
        <v>5.2</v>
      </c>
      <c r="GG21" s="500">
        <v>5.7</v>
      </c>
      <c r="GH21" s="499">
        <v>6.1</v>
      </c>
      <c r="GI21" s="499">
        <v>6.4</v>
      </c>
      <c r="GJ21" s="499">
        <v>7</v>
      </c>
      <c r="GK21" s="503" t="s">
        <v>284</v>
      </c>
      <c r="GL21" s="499">
        <v>4</v>
      </c>
      <c r="GM21" s="499">
        <v>4</v>
      </c>
      <c r="GN21" s="499">
        <v>4</v>
      </c>
      <c r="GO21" s="499">
        <v>4</v>
      </c>
      <c r="GP21" s="499">
        <v>4</v>
      </c>
      <c r="GQ21" s="499">
        <v>4</v>
      </c>
      <c r="GR21" s="499">
        <v>3</v>
      </c>
      <c r="GS21" s="499">
        <v>3</v>
      </c>
      <c r="GT21" s="499">
        <v>4</v>
      </c>
      <c r="GU21" s="499">
        <v>4</v>
      </c>
      <c r="GV21" s="499">
        <v>4</v>
      </c>
      <c r="GW21" s="500">
        <v>4</v>
      </c>
      <c r="GX21" s="501">
        <v>3.6</v>
      </c>
      <c r="GY21" s="501">
        <v>3.5</v>
      </c>
      <c r="GZ21" s="501">
        <v>3.6</v>
      </c>
      <c r="HA21" s="501">
        <v>3.5</v>
      </c>
      <c r="HB21" s="501">
        <v>3.4</v>
      </c>
      <c r="HC21" s="501">
        <v>3.6</v>
      </c>
      <c r="HD21" s="501">
        <v>3.8</v>
      </c>
      <c r="HE21" s="501">
        <v>3.8</v>
      </c>
      <c r="HF21" s="501">
        <v>3.8</v>
      </c>
      <c r="HG21" s="501">
        <v>4</v>
      </c>
      <c r="HH21" s="501">
        <v>3.8</v>
      </c>
      <c r="HI21" s="502">
        <v>3.7</v>
      </c>
      <c r="HJ21" s="501">
        <v>3.3</v>
      </c>
      <c r="HK21" s="501">
        <v>3.1</v>
      </c>
      <c r="HL21" s="501">
        <v>3.1</v>
      </c>
      <c r="HM21" s="501">
        <v>3.2</v>
      </c>
      <c r="HN21" s="501">
        <v>3.1</v>
      </c>
      <c r="HO21" s="501">
        <v>3.1</v>
      </c>
      <c r="HP21" s="501">
        <v>2.9</v>
      </c>
      <c r="HQ21" s="501">
        <v>3</v>
      </c>
      <c r="HR21" s="501">
        <v>2.9</v>
      </c>
      <c r="HS21" s="501">
        <v>2.8</v>
      </c>
      <c r="HT21" s="501">
        <v>3.1</v>
      </c>
      <c r="HU21" s="502">
        <v>3.4</v>
      </c>
      <c r="HV21" s="499">
        <v>3.9</v>
      </c>
      <c r="HW21" s="499">
        <v>4.2</v>
      </c>
      <c r="HX21" s="499">
        <v>3.8</v>
      </c>
      <c r="HY21" s="499">
        <v>3.3</v>
      </c>
      <c r="HZ21" s="499">
        <v>2.7</v>
      </c>
      <c r="IA21" s="499">
        <v>2.5</v>
      </c>
      <c r="IB21" s="499">
        <v>2.7</v>
      </c>
      <c r="IC21" s="499">
        <v>2.9</v>
      </c>
      <c r="ID21" s="499">
        <v>2.8</v>
      </c>
      <c r="IE21" s="499">
        <v>2.6</v>
      </c>
      <c r="IF21" s="499">
        <v>2.4</v>
      </c>
      <c r="IG21" s="500">
        <v>2.1</v>
      </c>
      <c r="IH21" s="499">
        <v>2.1</v>
      </c>
      <c r="II21" s="499">
        <v>2.2000000000000002</v>
      </c>
      <c r="IJ21" s="499">
        <v>2.6</v>
      </c>
      <c r="IK21" s="499">
        <v>3.1</v>
      </c>
      <c r="IL21" s="499">
        <v>3.6</v>
      </c>
      <c r="IM21" s="499">
        <v>4.0999999999999996</v>
      </c>
      <c r="IN21" s="499">
        <v>4.2</v>
      </c>
      <c r="IO21" s="499">
        <v>4.3</v>
      </c>
      <c r="IP21" s="499">
        <v>4.3</v>
      </c>
      <c r="IQ21" s="499">
        <v>4.5999999999999996</v>
      </c>
      <c r="IR21" s="499">
        <v>5.2</v>
      </c>
      <c r="IS21" s="500">
        <v>5.7</v>
      </c>
      <c r="IT21" s="499">
        <v>6.1</v>
      </c>
      <c r="IU21" s="499">
        <v>6.4</v>
      </c>
      <c r="IV21" s="499">
        <v>7</v>
      </c>
      <c r="IW21" s="503" t="s">
        <v>284</v>
      </c>
      <c r="IX21" s="499">
        <v>4</v>
      </c>
      <c r="IY21" s="499">
        <v>4</v>
      </c>
      <c r="IZ21" s="499">
        <v>4</v>
      </c>
      <c r="JA21" s="499">
        <v>4</v>
      </c>
      <c r="JB21" s="499">
        <v>4</v>
      </c>
      <c r="JC21" s="499">
        <v>4</v>
      </c>
      <c r="JD21" s="499">
        <v>3</v>
      </c>
      <c r="JE21" s="499">
        <v>3</v>
      </c>
      <c r="JF21" s="499">
        <v>4</v>
      </c>
      <c r="JG21" s="499">
        <v>4</v>
      </c>
      <c r="JH21" s="499">
        <v>4</v>
      </c>
      <c r="JI21" s="500">
        <v>4</v>
      </c>
      <c r="JJ21" s="501">
        <v>3.6</v>
      </c>
      <c r="JK21" s="501">
        <v>3.5</v>
      </c>
      <c r="JL21" s="501">
        <v>3.6</v>
      </c>
      <c r="JM21" s="501">
        <v>3.5</v>
      </c>
      <c r="JN21" s="501">
        <v>3.4</v>
      </c>
      <c r="JO21" s="501">
        <v>3.6</v>
      </c>
      <c r="JP21" s="501">
        <v>3.8</v>
      </c>
      <c r="JQ21" s="501">
        <v>3.8</v>
      </c>
      <c r="JR21" s="501">
        <v>3.8</v>
      </c>
      <c r="JS21" s="501">
        <v>4</v>
      </c>
      <c r="JT21" s="501">
        <v>3.8</v>
      </c>
      <c r="JU21" s="502">
        <v>3.7</v>
      </c>
      <c r="JV21" s="501">
        <v>3.3</v>
      </c>
      <c r="JW21" s="501">
        <v>3.1</v>
      </c>
      <c r="JX21" s="501">
        <v>3.1</v>
      </c>
      <c r="JY21" s="501">
        <v>3.2</v>
      </c>
      <c r="JZ21" s="501">
        <v>3.1</v>
      </c>
      <c r="KA21" s="501">
        <v>3.1</v>
      </c>
      <c r="KB21" s="501">
        <v>2.9</v>
      </c>
      <c r="KC21" s="501">
        <v>3</v>
      </c>
      <c r="KD21" s="501">
        <v>2.9</v>
      </c>
      <c r="KE21" s="501">
        <v>2.8</v>
      </c>
      <c r="KF21" s="501">
        <v>3.1</v>
      </c>
      <c r="KG21" s="502">
        <v>3.4</v>
      </c>
      <c r="KH21" s="499">
        <v>3.9</v>
      </c>
      <c r="KI21" s="499">
        <v>4.2</v>
      </c>
      <c r="KJ21" s="499">
        <v>3.8</v>
      </c>
      <c r="KK21" s="499">
        <v>3.3</v>
      </c>
      <c r="KL21" s="499">
        <v>2.7</v>
      </c>
      <c r="KM21" s="499">
        <v>2.5</v>
      </c>
      <c r="KN21" s="499">
        <v>2.7</v>
      </c>
      <c r="KO21" s="499">
        <v>2.9</v>
      </c>
      <c r="KP21" s="499">
        <v>2.8</v>
      </c>
      <c r="KQ21" s="499">
        <v>2.6</v>
      </c>
      <c r="KR21" s="499">
        <v>2.4</v>
      </c>
      <c r="KS21" s="500">
        <v>2.1</v>
      </c>
      <c r="KT21" s="499">
        <v>2.1</v>
      </c>
      <c r="KU21" s="499">
        <v>2.2000000000000002</v>
      </c>
      <c r="KV21" s="499">
        <v>2.6</v>
      </c>
      <c r="KW21" s="499">
        <v>3.1</v>
      </c>
      <c r="KX21" s="499">
        <v>3.6</v>
      </c>
      <c r="KY21" s="499">
        <v>4.0999999999999996</v>
      </c>
      <c r="KZ21" s="499">
        <v>4.2</v>
      </c>
      <c r="LA21" s="499">
        <v>4.3</v>
      </c>
      <c r="LB21" s="499">
        <v>4.3</v>
      </c>
      <c r="LC21" s="499">
        <v>4.5999999999999996</v>
      </c>
      <c r="LD21" s="499">
        <v>5.2</v>
      </c>
      <c r="LE21" s="500">
        <v>5.7</v>
      </c>
      <c r="LF21" s="499">
        <v>6.1</v>
      </c>
      <c r="LG21" s="499">
        <v>6.4</v>
      </c>
      <c r="LH21" s="499">
        <v>7</v>
      </c>
      <c r="LI21" s="503" t="s">
        <v>284</v>
      </c>
      <c r="LJ21" s="499">
        <v>4</v>
      </c>
      <c r="LK21" s="499">
        <v>4</v>
      </c>
      <c r="LL21" s="499">
        <v>4</v>
      </c>
      <c r="LM21" s="499">
        <v>4</v>
      </c>
      <c r="LN21" s="499">
        <v>4</v>
      </c>
      <c r="LO21" s="499">
        <v>4</v>
      </c>
      <c r="LP21" s="499">
        <v>3</v>
      </c>
      <c r="LQ21" s="499">
        <v>3</v>
      </c>
      <c r="LR21" s="499">
        <v>4</v>
      </c>
      <c r="LS21" s="499">
        <v>4</v>
      </c>
      <c r="LT21" s="499">
        <v>4</v>
      </c>
      <c r="LU21" s="500">
        <v>4</v>
      </c>
      <c r="LV21" s="501">
        <v>3.6</v>
      </c>
      <c r="LW21" s="501">
        <v>3.5</v>
      </c>
      <c r="LX21" s="501">
        <v>3.6</v>
      </c>
      <c r="LY21" s="501">
        <v>3.5</v>
      </c>
      <c r="LZ21" s="501">
        <v>3.4</v>
      </c>
      <c r="MA21" s="501">
        <v>3.6</v>
      </c>
      <c r="MB21" s="501">
        <v>3.8</v>
      </c>
      <c r="MC21" s="501">
        <v>3.8</v>
      </c>
      <c r="MD21" s="501">
        <v>3.8</v>
      </c>
      <c r="ME21" s="501">
        <v>4</v>
      </c>
      <c r="MF21" s="501">
        <v>3.8</v>
      </c>
      <c r="MG21" s="502">
        <v>3.7</v>
      </c>
      <c r="MH21" s="501">
        <v>3.3</v>
      </c>
      <c r="MI21" s="501">
        <v>3.1</v>
      </c>
      <c r="MJ21" s="501">
        <v>3.1</v>
      </c>
      <c r="MK21" s="501">
        <v>3.2</v>
      </c>
      <c r="ML21" s="501">
        <v>3.1</v>
      </c>
      <c r="MM21" s="501">
        <v>3.1</v>
      </c>
      <c r="MN21" s="501">
        <v>2.9</v>
      </c>
      <c r="MO21" s="501">
        <v>3</v>
      </c>
      <c r="MP21" s="501">
        <v>2.9</v>
      </c>
      <c r="MQ21" s="501">
        <v>2.8</v>
      </c>
      <c r="MR21" s="501">
        <v>3.1</v>
      </c>
      <c r="MS21" s="502">
        <v>3.4</v>
      </c>
      <c r="MT21" s="499">
        <v>3.9</v>
      </c>
      <c r="MU21" s="499">
        <v>4.2</v>
      </c>
      <c r="MV21" s="499">
        <v>3.8</v>
      </c>
      <c r="MW21" s="499">
        <v>3.3</v>
      </c>
      <c r="MX21" s="499">
        <v>2.7</v>
      </c>
      <c r="MY21" s="499">
        <v>2.5</v>
      </c>
      <c r="MZ21" s="499">
        <v>2.7</v>
      </c>
      <c r="NA21" s="499">
        <v>2.9</v>
      </c>
      <c r="NB21" s="499">
        <v>2.8</v>
      </c>
      <c r="NC21" s="499">
        <v>2.6</v>
      </c>
      <c r="ND21" s="499">
        <v>2.4</v>
      </c>
      <c r="NE21" s="500">
        <v>2.1</v>
      </c>
      <c r="NF21" s="499">
        <v>2.1</v>
      </c>
      <c r="NG21" s="499">
        <v>2.2000000000000002</v>
      </c>
      <c r="NH21" s="499">
        <v>2.6</v>
      </c>
      <c r="NI21" s="499">
        <v>3.1</v>
      </c>
      <c r="NJ21" s="499">
        <v>3.6</v>
      </c>
      <c r="NK21" s="499">
        <v>4.0999999999999996</v>
      </c>
      <c r="NL21" s="499">
        <v>4.2</v>
      </c>
      <c r="NM21" s="499">
        <v>4.3</v>
      </c>
      <c r="NN21" s="499">
        <v>4.3</v>
      </c>
      <c r="NO21" s="499">
        <v>4.5999999999999996</v>
      </c>
      <c r="NP21" s="499">
        <v>5.2</v>
      </c>
      <c r="NQ21" s="500">
        <v>5.7</v>
      </c>
      <c r="NR21" s="499">
        <v>6.1</v>
      </c>
      <c r="NS21" s="499">
        <v>6.4</v>
      </c>
      <c r="NT21" s="499">
        <v>7</v>
      </c>
      <c r="NU21" s="503" t="s">
        <v>284</v>
      </c>
      <c r="NV21" s="499">
        <v>4</v>
      </c>
      <c r="NW21" s="499">
        <v>4</v>
      </c>
      <c r="NX21" s="499">
        <v>4</v>
      </c>
      <c r="NY21" s="499">
        <v>4</v>
      </c>
      <c r="NZ21" s="499">
        <v>4</v>
      </c>
      <c r="OA21" s="499">
        <v>4</v>
      </c>
      <c r="OB21" s="499">
        <v>3</v>
      </c>
      <c r="OC21" s="499">
        <v>3</v>
      </c>
      <c r="OD21" s="499">
        <v>4</v>
      </c>
      <c r="OE21" s="499">
        <v>4</v>
      </c>
      <c r="OF21" s="499">
        <v>4</v>
      </c>
      <c r="OG21" s="500">
        <v>4</v>
      </c>
      <c r="OH21" s="501">
        <v>3.6</v>
      </c>
      <c r="OI21" s="501">
        <v>3.5</v>
      </c>
      <c r="OJ21" s="501">
        <v>3.6</v>
      </c>
      <c r="OK21" s="501">
        <v>3.5</v>
      </c>
      <c r="OL21" s="501">
        <v>3.4</v>
      </c>
      <c r="OM21" s="501">
        <v>3.6</v>
      </c>
      <c r="ON21" s="501">
        <v>3.8</v>
      </c>
      <c r="OO21" s="501">
        <v>3.8</v>
      </c>
      <c r="OP21" s="501">
        <v>3.8</v>
      </c>
      <c r="OQ21" s="501">
        <v>4</v>
      </c>
      <c r="OR21" s="501">
        <v>3.8</v>
      </c>
      <c r="OS21" s="502">
        <v>3.7</v>
      </c>
      <c r="OT21" s="501">
        <v>3.3</v>
      </c>
      <c r="OU21" s="501">
        <v>3.1</v>
      </c>
      <c r="OV21" s="501">
        <v>3.1</v>
      </c>
      <c r="OW21" s="501">
        <v>3.2</v>
      </c>
      <c r="OX21" s="501">
        <v>3.1</v>
      </c>
      <c r="OY21" s="501">
        <v>3.1</v>
      </c>
      <c r="OZ21" s="501">
        <v>2.9</v>
      </c>
      <c r="PA21" s="501">
        <v>3</v>
      </c>
      <c r="PB21" s="501">
        <v>2.9</v>
      </c>
      <c r="PC21" s="501">
        <v>2.8</v>
      </c>
      <c r="PD21" s="501">
        <v>3.1</v>
      </c>
      <c r="PE21" s="502">
        <v>3.4</v>
      </c>
      <c r="PF21" s="499">
        <v>3.9</v>
      </c>
      <c r="PG21" s="499">
        <v>4.2</v>
      </c>
      <c r="PH21" s="499">
        <v>3.8</v>
      </c>
      <c r="PI21" s="499">
        <v>3.3</v>
      </c>
      <c r="PJ21" s="499">
        <v>2.7</v>
      </c>
      <c r="PK21" s="499">
        <v>2.5</v>
      </c>
      <c r="PL21" s="499">
        <v>2.7</v>
      </c>
      <c r="PM21" s="499">
        <v>2.9</v>
      </c>
      <c r="PN21" s="499">
        <v>2.8</v>
      </c>
      <c r="PO21" s="499">
        <v>2.6</v>
      </c>
      <c r="PP21" s="499">
        <v>2.4</v>
      </c>
      <c r="PQ21" s="500">
        <v>2.1</v>
      </c>
      <c r="PR21" s="499">
        <v>2.1</v>
      </c>
      <c r="PS21" s="499">
        <v>2.2000000000000002</v>
      </c>
      <c r="PT21" s="499">
        <v>2.6</v>
      </c>
      <c r="PU21" s="499">
        <v>3.1</v>
      </c>
      <c r="PV21" s="499">
        <v>3.6</v>
      </c>
      <c r="PW21" s="499">
        <v>4.0999999999999996</v>
      </c>
      <c r="PX21" s="499">
        <v>4.2</v>
      </c>
      <c r="PY21" s="499">
        <v>4.3</v>
      </c>
      <c r="PZ21" s="499">
        <v>4.3</v>
      </c>
      <c r="QA21" s="499">
        <v>4.5999999999999996</v>
      </c>
      <c r="QB21" s="499">
        <v>5.2</v>
      </c>
      <c r="QC21" s="500">
        <v>5.7</v>
      </c>
      <c r="QD21" s="499">
        <v>6.1</v>
      </c>
      <c r="QE21" s="499">
        <v>6.4</v>
      </c>
      <c r="QF21" s="499">
        <v>7</v>
      </c>
      <c r="QG21" s="503" t="s">
        <v>284</v>
      </c>
      <c r="QH21" s="499">
        <v>4</v>
      </c>
      <c r="QI21" s="499">
        <v>4</v>
      </c>
      <c r="QJ21" s="499">
        <v>4</v>
      </c>
      <c r="QK21" s="499">
        <v>4</v>
      </c>
      <c r="QL21" s="499">
        <v>4</v>
      </c>
      <c r="QM21" s="499">
        <v>4</v>
      </c>
      <c r="QN21" s="499">
        <v>3</v>
      </c>
      <c r="QO21" s="499">
        <v>3</v>
      </c>
      <c r="QP21" s="499">
        <v>4</v>
      </c>
      <c r="QQ21" s="499">
        <v>4</v>
      </c>
      <c r="QR21" s="499">
        <v>4</v>
      </c>
      <c r="QS21" s="500">
        <v>4</v>
      </c>
      <c r="QT21" s="501">
        <v>3.6</v>
      </c>
      <c r="QU21" s="501">
        <v>3.5</v>
      </c>
      <c r="QV21" s="501">
        <v>3.6</v>
      </c>
      <c r="QW21" s="501">
        <v>3.5</v>
      </c>
      <c r="QX21" s="501">
        <v>3.4</v>
      </c>
      <c r="QY21" s="501">
        <v>3.6</v>
      </c>
      <c r="QZ21" s="501">
        <v>3.8</v>
      </c>
      <c r="RA21" s="501">
        <v>3.8</v>
      </c>
      <c r="RB21" s="501">
        <v>3.8</v>
      </c>
      <c r="RC21" s="501">
        <v>4</v>
      </c>
      <c r="RD21" s="501">
        <v>3.8</v>
      </c>
      <c r="RE21" s="502">
        <v>3.7</v>
      </c>
      <c r="RF21" s="501">
        <v>3.3</v>
      </c>
      <c r="RG21" s="501">
        <v>3.1</v>
      </c>
      <c r="RH21" s="501">
        <v>3.1</v>
      </c>
      <c r="RI21" s="501">
        <v>3.2</v>
      </c>
      <c r="RJ21" s="501">
        <v>3.1</v>
      </c>
      <c r="RK21" s="501">
        <v>3.1</v>
      </c>
      <c r="RL21" s="501">
        <v>2.9</v>
      </c>
      <c r="RM21" s="501">
        <v>3</v>
      </c>
      <c r="RN21" s="501">
        <v>2.9</v>
      </c>
      <c r="RO21" s="501">
        <v>2.8</v>
      </c>
      <c r="RP21" s="501">
        <v>3.1</v>
      </c>
      <c r="RQ21" s="502">
        <v>3.4</v>
      </c>
      <c r="RR21" s="499">
        <v>3.9</v>
      </c>
      <c r="RS21" s="499">
        <v>4.2</v>
      </c>
      <c r="RT21" s="499">
        <v>3.8</v>
      </c>
      <c r="RU21" s="499">
        <v>3.3</v>
      </c>
      <c r="RV21" s="499">
        <v>2.7</v>
      </c>
      <c r="RW21" s="499">
        <v>2.5</v>
      </c>
      <c r="RX21" s="499">
        <v>2.7</v>
      </c>
      <c r="RY21" s="499">
        <v>2.9</v>
      </c>
      <c r="RZ21" s="499">
        <v>2.8</v>
      </c>
      <c r="SA21" s="499">
        <v>2.6</v>
      </c>
      <c r="SB21" s="499">
        <v>2.4</v>
      </c>
      <c r="SC21" s="500">
        <v>2.1</v>
      </c>
      <c r="SD21" s="499">
        <v>2.1</v>
      </c>
      <c r="SE21" s="499">
        <v>2.2000000000000002</v>
      </c>
      <c r="SF21" s="499">
        <v>2.6</v>
      </c>
      <c r="SG21" s="499">
        <v>3.1</v>
      </c>
      <c r="SH21" s="499">
        <v>3.6</v>
      </c>
      <c r="SI21" s="499">
        <v>4.0999999999999996</v>
      </c>
      <c r="SJ21" s="499">
        <v>4.2</v>
      </c>
      <c r="SK21" s="499">
        <v>4.3</v>
      </c>
      <c r="SL21" s="499">
        <v>4.3</v>
      </c>
      <c r="SM21" s="499">
        <v>4.5999999999999996</v>
      </c>
      <c r="SN21" s="499">
        <v>5.2</v>
      </c>
      <c r="SO21" s="500">
        <v>5.7</v>
      </c>
      <c r="SP21" s="499">
        <v>6.1</v>
      </c>
      <c r="SQ21" s="499">
        <v>6.4</v>
      </c>
      <c r="SR21" s="499">
        <v>7</v>
      </c>
      <c r="SS21" s="503" t="s">
        <v>284</v>
      </c>
      <c r="ST21" s="499">
        <v>4</v>
      </c>
      <c r="SU21" s="499">
        <v>4</v>
      </c>
      <c r="SV21" s="499">
        <v>4</v>
      </c>
      <c r="SW21" s="499">
        <v>4</v>
      </c>
      <c r="SX21" s="499">
        <v>4</v>
      </c>
      <c r="SY21" s="499">
        <v>4</v>
      </c>
      <c r="SZ21" s="499">
        <v>3</v>
      </c>
      <c r="TA21" s="499">
        <v>3</v>
      </c>
      <c r="TB21" s="499">
        <v>4</v>
      </c>
      <c r="TC21" s="499">
        <v>4</v>
      </c>
      <c r="TD21" s="499">
        <v>4</v>
      </c>
      <c r="TE21" s="500">
        <v>4</v>
      </c>
      <c r="TF21" s="501">
        <v>3.6</v>
      </c>
      <c r="TG21" s="501">
        <v>3.5</v>
      </c>
      <c r="TH21" s="501">
        <v>3.6</v>
      </c>
      <c r="TI21" s="501">
        <v>3.5</v>
      </c>
      <c r="TJ21" s="501">
        <v>3.4</v>
      </c>
      <c r="TK21" s="501">
        <v>3.6</v>
      </c>
      <c r="TL21" s="501">
        <v>3.8</v>
      </c>
      <c r="TM21" s="501">
        <v>3.8</v>
      </c>
      <c r="TN21" s="501">
        <v>3.8</v>
      </c>
      <c r="TO21" s="501">
        <v>4</v>
      </c>
      <c r="TP21" s="501">
        <v>3.8</v>
      </c>
      <c r="TQ21" s="502">
        <v>3.7</v>
      </c>
      <c r="TR21" s="501">
        <v>3.3</v>
      </c>
      <c r="TS21" s="501">
        <v>3.1</v>
      </c>
      <c r="TT21" s="501">
        <v>3.1</v>
      </c>
      <c r="TU21" s="501">
        <v>3.2</v>
      </c>
      <c r="TV21" s="501">
        <v>3.1</v>
      </c>
      <c r="TW21" s="501">
        <v>3.1</v>
      </c>
      <c r="TX21" s="501">
        <v>2.9</v>
      </c>
      <c r="TY21" s="501">
        <v>3</v>
      </c>
      <c r="TZ21" s="501">
        <v>2.9</v>
      </c>
      <c r="UA21" s="501">
        <v>2.8</v>
      </c>
      <c r="UB21" s="501">
        <v>3.1</v>
      </c>
      <c r="UC21" s="502">
        <v>3.4</v>
      </c>
      <c r="UD21" s="499">
        <v>3.9</v>
      </c>
      <c r="UE21" s="499">
        <v>4.2</v>
      </c>
      <c r="UF21" s="499">
        <v>3.8</v>
      </c>
      <c r="UG21" s="499">
        <v>3.3</v>
      </c>
      <c r="UH21" s="499">
        <v>2.7</v>
      </c>
      <c r="UI21" s="499">
        <v>2.5</v>
      </c>
      <c r="UJ21" s="499">
        <v>2.7</v>
      </c>
      <c r="UK21" s="499">
        <v>2.9</v>
      </c>
      <c r="UL21" s="499">
        <v>2.8</v>
      </c>
      <c r="UM21" s="499">
        <v>2.6</v>
      </c>
      <c r="UN21" s="499">
        <v>2.4</v>
      </c>
      <c r="UO21" s="500">
        <v>2.1</v>
      </c>
      <c r="UP21" s="499">
        <v>2.1</v>
      </c>
      <c r="UQ21" s="499">
        <v>2.2000000000000002</v>
      </c>
      <c r="UR21" s="499">
        <v>2.6</v>
      </c>
      <c r="US21" s="499">
        <v>3.1</v>
      </c>
      <c r="UT21" s="499">
        <v>3.6</v>
      </c>
      <c r="UU21" s="499">
        <v>4.0999999999999996</v>
      </c>
      <c r="UV21" s="499">
        <v>4.2</v>
      </c>
      <c r="UW21" s="499">
        <v>4.3</v>
      </c>
      <c r="UX21" s="499">
        <v>4.3</v>
      </c>
      <c r="UY21" s="499">
        <v>4.5999999999999996</v>
      </c>
      <c r="UZ21" s="499">
        <v>5.2</v>
      </c>
      <c r="VA21" s="500">
        <v>5.7</v>
      </c>
      <c r="VB21" s="499">
        <v>6.1</v>
      </c>
      <c r="VC21" s="499">
        <v>6.4</v>
      </c>
      <c r="VD21" s="499">
        <v>7</v>
      </c>
      <c r="VE21" s="503" t="s">
        <v>284</v>
      </c>
      <c r="VF21" s="499">
        <v>4</v>
      </c>
      <c r="VG21" s="499">
        <v>4</v>
      </c>
      <c r="VH21" s="499">
        <v>4</v>
      </c>
      <c r="VI21" s="499">
        <v>4</v>
      </c>
      <c r="VJ21" s="499">
        <v>4</v>
      </c>
      <c r="VK21" s="499">
        <v>4</v>
      </c>
      <c r="VL21" s="499">
        <v>3</v>
      </c>
      <c r="VM21" s="499">
        <v>3</v>
      </c>
      <c r="VN21" s="499">
        <v>4</v>
      </c>
      <c r="VO21" s="499">
        <v>4</v>
      </c>
      <c r="VP21" s="499">
        <v>4</v>
      </c>
      <c r="VQ21" s="500">
        <v>4</v>
      </c>
      <c r="VR21" s="501">
        <v>3.6</v>
      </c>
      <c r="VS21" s="501">
        <v>3.5</v>
      </c>
      <c r="VT21" s="501">
        <v>3.6</v>
      </c>
      <c r="VU21" s="501">
        <v>3.5</v>
      </c>
      <c r="VV21" s="501">
        <v>3.4</v>
      </c>
      <c r="VW21" s="501">
        <v>3.6</v>
      </c>
      <c r="VX21" s="501">
        <v>3.8</v>
      </c>
      <c r="VY21" s="501">
        <v>3.8</v>
      </c>
      <c r="VZ21" s="501">
        <v>3.8</v>
      </c>
      <c r="WA21" s="501">
        <v>4</v>
      </c>
      <c r="WB21" s="501">
        <v>3.8</v>
      </c>
      <c r="WC21" s="502">
        <v>3.7</v>
      </c>
      <c r="WD21" s="501">
        <v>3.3</v>
      </c>
      <c r="WE21" s="501">
        <v>3.1</v>
      </c>
      <c r="WF21" s="501">
        <v>3.1</v>
      </c>
      <c r="WG21" s="501">
        <v>3.2</v>
      </c>
      <c r="WH21" s="501">
        <v>3.1</v>
      </c>
      <c r="WI21" s="501">
        <v>3.1</v>
      </c>
      <c r="WJ21" s="501">
        <v>2.9</v>
      </c>
      <c r="WK21" s="501">
        <v>3</v>
      </c>
      <c r="WL21" s="501">
        <v>2.9</v>
      </c>
      <c r="WM21" s="501">
        <v>2.8</v>
      </c>
      <c r="WN21" s="501">
        <v>3.1</v>
      </c>
      <c r="WO21" s="502">
        <v>3.4</v>
      </c>
      <c r="WP21" s="499">
        <v>3.9</v>
      </c>
      <c r="WQ21" s="499">
        <v>4.2</v>
      </c>
      <c r="WR21" s="499">
        <v>3.8</v>
      </c>
      <c r="WS21" s="499">
        <v>3.3</v>
      </c>
      <c r="WT21" s="499">
        <v>2.7</v>
      </c>
      <c r="WU21" s="499">
        <v>2.5</v>
      </c>
      <c r="WV21" s="499">
        <v>2.7</v>
      </c>
      <c r="WW21" s="499">
        <v>2.9</v>
      </c>
      <c r="WX21" s="499">
        <v>2.8</v>
      </c>
      <c r="WY21" s="499">
        <v>2.6</v>
      </c>
      <c r="WZ21" s="499">
        <v>2.4</v>
      </c>
      <c r="XA21" s="500">
        <v>2.1</v>
      </c>
      <c r="XB21" s="499">
        <v>2.1</v>
      </c>
      <c r="XC21" s="499">
        <v>2.2000000000000002</v>
      </c>
      <c r="XD21" s="499">
        <v>2.6</v>
      </c>
      <c r="XE21" s="499">
        <v>3.1</v>
      </c>
      <c r="XF21" s="499">
        <v>3.6</v>
      </c>
      <c r="XG21" s="499">
        <v>4.0999999999999996</v>
      </c>
      <c r="XH21" s="499">
        <v>4.2</v>
      </c>
      <c r="XI21" s="499">
        <v>4.3</v>
      </c>
      <c r="XJ21" s="499">
        <v>4.3</v>
      </c>
      <c r="XK21" s="499">
        <v>4.5999999999999996</v>
      </c>
      <c r="XL21" s="499">
        <v>5.2</v>
      </c>
      <c r="XM21" s="500">
        <v>5.7</v>
      </c>
      <c r="XN21" s="499">
        <v>6.1</v>
      </c>
      <c r="XO21" s="499">
        <v>6.4</v>
      </c>
      <c r="XP21" s="499">
        <v>7</v>
      </c>
      <c r="XQ21" s="503" t="s">
        <v>284</v>
      </c>
      <c r="XR21" s="499">
        <v>4</v>
      </c>
      <c r="XS21" s="499">
        <v>4</v>
      </c>
      <c r="XT21" s="499">
        <v>4</v>
      </c>
      <c r="XU21" s="499">
        <v>4</v>
      </c>
      <c r="XV21" s="499">
        <v>4</v>
      </c>
      <c r="XW21" s="499">
        <v>4</v>
      </c>
      <c r="XX21" s="499">
        <v>3</v>
      </c>
      <c r="XY21" s="499">
        <v>3</v>
      </c>
      <c r="XZ21" s="499">
        <v>4</v>
      </c>
      <c r="YA21" s="499">
        <v>4</v>
      </c>
      <c r="YB21" s="499">
        <v>4</v>
      </c>
      <c r="YC21" s="500">
        <v>4</v>
      </c>
      <c r="YD21" s="501">
        <v>3.6</v>
      </c>
      <c r="YE21" s="501">
        <v>3.5</v>
      </c>
      <c r="YF21" s="501">
        <v>3.6</v>
      </c>
      <c r="YG21" s="501">
        <v>3.5</v>
      </c>
      <c r="YH21" s="501">
        <v>3.4</v>
      </c>
      <c r="YI21" s="501">
        <v>3.6</v>
      </c>
      <c r="YJ21" s="501">
        <v>3.8</v>
      </c>
      <c r="YK21" s="501">
        <v>3.8</v>
      </c>
      <c r="YL21" s="501">
        <v>3.8</v>
      </c>
      <c r="YM21" s="501">
        <v>4</v>
      </c>
      <c r="YN21" s="501">
        <v>3.8</v>
      </c>
      <c r="YO21" s="502">
        <v>3.7</v>
      </c>
      <c r="YP21" s="501">
        <v>3.3</v>
      </c>
      <c r="YQ21" s="501">
        <v>3.1</v>
      </c>
      <c r="YR21" s="501">
        <v>3.1</v>
      </c>
      <c r="YS21" s="501">
        <v>3.2</v>
      </c>
      <c r="YT21" s="501">
        <v>3.1</v>
      </c>
      <c r="YU21" s="501">
        <v>3.1</v>
      </c>
      <c r="YV21" s="501">
        <v>2.9</v>
      </c>
      <c r="YW21" s="501">
        <v>3</v>
      </c>
      <c r="YX21" s="501">
        <v>2.9</v>
      </c>
      <c r="YY21" s="501">
        <v>2.8</v>
      </c>
      <c r="YZ21" s="501">
        <v>3.1</v>
      </c>
      <c r="ZA21" s="502">
        <v>3.4</v>
      </c>
      <c r="ZB21" s="499">
        <v>3.9</v>
      </c>
      <c r="ZC21" s="499">
        <v>4.2</v>
      </c>
      <c r="ZD21" s="499">
        <v>3.8</v>
      </c>
      <c r="ZE21" s="499">
        <v>3.3</v>
      </c>
      <c r="ZF21" s="499">
        <v>2.7</v>
      </c>
      <c r="ZG21" s="499">
        <v>2.5</v>
      </c>
      <c r="ZH21" s="499">
        <v>2.7</v>
      </c>
      <c r="ZI21" s="499">
        <v>2.9</v>
      </c>
      <c r="ZJ21" s="499">
        <v>2.8</v>
      </c>
      <c r="ZK21" s="499">
        <v>2.6</v>
      </c>
      <c r="ZL21" s="499">
        <v>2.4</v>
      </c>
      <c r="ZM21" s="500">
        <v>2.1</v>
      </c>
      <c r="ZN21" s="499">
        <v>2.1</v>
      </c>
      <c r="ZO21" s="499">
        <v>2.2000000000000002</v>
      </c>
      <c r="ZP21" s="499">
        <v>2.6</v>
      </c>
      <c r="ZQ21" s="499">
        <v>3.1</v>
      </c>
      <c r="ZR21" s="499">
        <v>3.6</v>
      </c>
      <c r="ZS21" s="499">
        <v>4.0999999999999996</v>
      </c>
      <c r="ZT21" s="499">
        <v>4.2</v>
      </c>
      <c r="ZU21" s="499">
        <v>4.3</v>
      </c>
      <c r="ZV21" s="499">
        <v>4.3</v>
      </c>
      <c r="ZW21" s="499">
        <v>4.5999999999999996</v>
      </c>
      <c r="ZX21" s="499">
        <v>5.2</v>
      </c>
      <c r="ZY21" s="500">
        <v>5.7</v>
      </c>
      <c r="ZZ21" s="499">
        <v>6.1</v>
      </c>
      <c r="AAA21" s="499">
        <v>6.4</v>
      </c>
      <c r="AAB21" s="499">
        <v>7</v>
      </c>
      <c r="AAC21" s="503" t="s">
        <v>284</v>
      </c>
      <c r="AAD21" s="499">
        <v>4</v>
      </c>
      <c r="AAE21" s="499">
        <v>4</v>
      </c>
      <c r="AAF21" s="499">
        <v>4</v>
      </c>
      <c r="AAG21" s="499">
        <v>4</v>
      </c>
      <c r="AAH21" s="499">
        <v>4</v>
      </c>
      <c r="AAI21" s="499">
        <v>4</v>
      </c>
      <c r="AAJ21" s="499">
        <v>3</v>
      </c>
      <c r="AAK21" s="499">
        <v>3</v>
      </c>
      <c r="AAL21" s="499">
        <v>4</v>
      </c>
      <c r="AAM21" s="499">
        <v>4</v>
      </c>
      <c r="AAN21" s="499">
        <v>4</v>
      </c>
      <c r="AAO21" s="500">
        <v>4</v>
      </c>
      <c r="AAP21" s="501">
        <v>3.6</v>
      </c>
      <c r="AAQ21" s="501">
        <v>3.5</v>
      </c>
      <c r="AAR21" s="501">
        <v>3.6</v>
      </c>
      <c r="AAS21" s="501">
        <v>3.5</v>
      </c>
      <c r="AAT21" s="501">
        <v>3.4</v>
      </c>
      <c r="AAU21" s="501">
        <v>3.6</v>
      </c>
      <c r="AAV21" s="501">
        <v>3.8</v>
      </c>
      <c r="AAW21" s="501">
        <v>3.8</v>
      </c>
      <c r="AAX21" s="501">
        <v>3.8</v>
      </c>
      <c r="AAY21" s="501">
        <v>4</v>
      </c>
      <c r="AAZ21" s="501">
        <v>3.8</v>
      </c>
      <c r="ABA21" s="502">
        <v>3.7</v>
      </c>
      <c r="ABB21" s="501">
        <v>3.3</v>
      </c>
      <c r="ABC21" s="501">
        <v>3.1</v>
      </c>
      <c r="ABD21" s="501">
        <v>3.1</v>
      </c>
      <c r="ABE21" s="501">
        <v>3.2</v>
      </c>
      <c r="ABF21" s="501">
        <v>3.1</v>
      </c>
      <c r="ABG21" s="501">
        <v>3.1</v>
      </c>
      <c r="ABH21" s="501">
        <v>2.9</v>
      </c>
      <c r="ABI21" s="501">
        <v>3</v>
      </c>
      <c r="ABJ21" s="501">
        <v>2.9</v>
      </c>
      <c r="ABK21" s="501">
        <v>2.8</v>
      </c>
      <c r="ABL21" s="501">
        <v>3.1</v>
      </c>
      <c r="ABM21" s="502">
        <v>3.4</v>
      </c>
      <c r="ABN21" s="499">
        <v>3.9</v>
      </c>
      <c r="ABO21" s="499">
        <v>4.2</v>
      </c>
      <c r="ABP21" s="499">
        <v>3.8</v>
      </c>
      <c r="ABQ21" s="499">
        <v>3.3</v>
      </c>
      <c r="ABR21" s="499">
        <v>2.7</v>
      </c>
      <c r="ABS21" s="499">
        <v>2.5</v>
      </c>
      <c r="ABT21" s="499">
        <v>2.7</v>
      </c>
      <c r="ABU21" s="499">
        <v>2.9</v>
      </c>
      <c r="ABV21" s="499">
        <v>2.8</v>
      </c>
      <c r="ABW21" s="499">
        <v>2.6</v>
      </c>
      <c r="ABX21" s="499">
        <v>2.4</v>
      </c>
      <c r="ABY21" s="500">
        <v>2.1</v>
      </c>
      <c r="ABZ21" s="499">
        <v>2.1</v>
      </c>
      <c r="ACA21" s="499">
        <v>2.2000000000000002</v>
      </c>
      <c r="ACB21" s="499">
        <v>2.6</v>
      </c>
      <c r="ACC21" s="499">
        <v>3.1</v>
      </c>
      <c r="ACD21" s="499">
        <v>3.6</v>
      </c>
      <c r="ACE21" s="499">
        <v>4.0999999999999996</v>
      </c>
      <c r="ACF21" s="499">
        <v>4.2</v>
      </c>
      <c r="ACG21" s="499">
        <v>4.3</v>
      </c>
      <c r="ACH21" s="499">
        <v>4.3</v>
      </c>
      <c r="ACI21" s="499">
        <v>4.5999999999999996</v>
      </c>
      <c r="ACJ21" s="499">
        <v>5.2</v>
      </c>
      <c r="ACK21" s="500">
        <v>5.7</v>
      </c>
      <c r="ACL21" s="499">
        <v>6.1</v>
      </c>
      <c r="ACM21" s="499">
        <v>6.4</v>
      </c>
      <c r="ACN21" s="499">
        <v>7</v>
      </c>
      <c r="ACO21" s="503" t="s">
        <v>284</v>
      </c>
      <c r="ACP21" s="499">
        <v>4</v>
      </c>
      <c r="ACQ21" s="499">
        <v>4</v>
      </c>
      <c r="ACR21" s="499">
        <v>4</v>
      </c>
      <c r="ACS21" s="499">
        <v>4</v>
      </c>
      <c r="ACT21" s="499">
        <v>4</v>
      </c>
      <c r="ACU21" s="499">
        <v>4</v>
      </c>
      <c r="ACV21" s="499">
        <v>3</v>
      </c>
      <c r="ACW21" s="499">
        <v>3</v>
      </c>
      <c r="ACX21" s="499">
        <v>4</v>
      </c>
      <c r="ACY21" s="499">
        <v>4</v>
      </c>
      <c r="ACZ21" s="499">
        <v>4</v>
      </c>
      <c r="ADA21" s="500">
        <v>4</v>
      </c>
      <c r="ADB21" s="501">
        <v>3.6</v>
      </c>
      <c r="ADC21" s="501">
        <v>3.5</v>
      </c>
      <c r="ADD21" s="501">
        <v>3.6</v>
      </c>
      <c r="ADE21" s="501">
        <v>3.5</v>
      </c>
      <c r="ADF21" s="501">
        <v>3.4</v>
      </c>
      <c r="ADG21" s="501">
        <v>3.6</v>
      </c>
      <c r="ADH21" s="501">
        <v>3.8</v>
      </c>
      <c r="ADI21" s="501">
        <v>3.8</v>
      </c>
      <c r="ADJ21" s="501">
        <v>3.8</v>
      </c>
      <c r="ADK21" s="501">
        <v>4</v>
      </c>
      <c r="ADL21" s="501">
        <v>3.8</v>
      </c>
      <c r="ADM21" s="502">
        <v>3.7</v>
      </c>
      <c r="ADN21" s="501">
        <v>3.3</v>
      </c>
      <c r="ADO21" s="501">
        <v>3.1</v>
      </c>
      <c r="ADP21" s="501">
        <v>3.1</v>
      </c>
      <c r="ADQ21" s="501">
        <v>3.2</v>
      </c>
      <c r="ADR21" s="501">
        <v>3.1</v>
      </c>
      <c r="ADS21" s="501">
        <v>3.1</v>
      </c>
      <c r="ADT21" s="501">
        <v>2.9</v>
      </c>
      <c r="ADU21" s="501">
        <v>3</v>
      </c>
      <c r="ADV21" s="501">
        <v>2.9</v>
      </c>
      <c r="ADW21" s="501">
        <v>2.8</v>
      </c>
      <c r="ADX21" s="501">
        <v>3.1</v>
      </c>
      <c r="ADY21" s="502">
        <v>3.4</v>
      </c>
      <c r="ADZ21" s="499">
        <v>3.9</v>
      </c>
      <c r="AEA21" s="499">
        <v>4.2</v>
      </c>
      <c r="AEB21" s="499">
        <v>3.8</v>
      </c>
      <c r="AEC21" s="499">
        <v>3.3</v>
      </c>
      <c r="AED21" s="499">
        <v>2.7</v>
      </c>
      <c r="AEE21" s="499">
        <v>2.5</v>
      </c>
      <c r="AEF21" s="499">
        <v>2.7</v>
      </c>
      <c r="AEG21" s="499">
        <v>2.9</v>
      </c>
      <c r="AEH21" s="499">
        <v>2.8</v>
      </c>
      <c r="AEI21" s="499">
        <v>2.6</v>
      </c>
      <c r="AEJ21" s="499">
        <v>2.4</v>
      </c>
      <c r="AEK21" s="500">
        <v>2.1</v>
      </c>
      <c r="AEL21" s="499">
        <v>2.1</v>
      </c>
      <c r="AEM21" s="499">
        <v>2.2000000000000002</v>
      </c>
      <c r="AEN21" s="499">
        <v>2.6</v>
      </c>
      <c r="AEO21" s="499">
        <v>3.1</v>
      </c>
      <c r="AEP21" s="499">
        <v>3.6</v>
      </c>
      <c r="AEQ21" s="499">
        <v>4.0999999999999996</v>
      </c>
      <c r="AER21" s="499">
        <v>4.2</v>
      </c>
      <c r="AES21" s="499">
        <v>4.3</v>
      </c>
      <c r="AET21" s="499">
        <v>4.3</v>
      </c>
      <c r="AEU21" s="499">
        <v>4.5999999999999996</v>
      </c>
      <c r="AEV21" s="499">
        <v>5.2</v>
      </c>
      <c r="AEW21" s="500">
        <v>5.7</v>
      </c>
      <c r="AEX21" s="499">
        <v>6.1</v>
      </c>
      <c r="AEY21" s="499">
        <v>6.4</v>
      </c>
      <c r="AEZ21" s="499">
        <v>7</v>
      </c>
      <c r="AFA21" s="503" t="s">
        <v>284</v>
      </c>
      <c r="AFB21" s="499">
        <v>4</v>
      </c>
      <c r="AFC21" s="499">
        <v>4</v>
      </c>
      <c r="AFD21" s="499">
        <v>4</v>
      </c>
      <c r="AFE21" s="499">
        <v>4</v>
      </c>
      <c r="AFF21" s="499">
        <v>4</v>
      </c>
      <c r="AFG21" s="499">
        <v>4</v>
      </c>
      <c r="AFH21" s="499">
        <v>3</v>
      </c>
      <c r="AFI21" s="499">
        <v>3</v>
      </c>
      <c r="AFJ21" s="499">
        <v>4</v>
      </c>
      <c r="AFK21" s="499">
        <v>4</v>
      </c>
      <c r="AFL21" s="499">
        <v>4</v>
      </c>
      <c r="AFM21" s="500">
        <v>4</v>
      </c>
      <c r="AFN21" s="501">
        <v>3.6</v>
      </c>
      <c r="AFO21" s="501">
        <v>3.5</v>
      </c>
      <c r="AFP21" s="501">
        <v>3.6</v>
      </c>
      <c r="AFQ21" s="501">
        <v>3.5</v>
      </c>
      <c r="AFR21" s="501">
        <v>3.4</v>
      </c>
      <c r="AFS21" s="501">
        <v>3.6</v>
      </c>
      <c r="AFT21" s="501">
        <v>3.8</v>
      </c>
      <c r="AFU21" s="501">
        <v>3.8</v>
      </c>
      <c r="AFV21" s="501">
        <v>3.8</v>
      </c>
      <c r="AFW21" s="501">
        <v>4</v>
      </c>
      <c r="AFX21" s="501">
        <v>3.8</v>
      </c>
      <c r="AFY21" s="502">
        <v>3.7</v>
      </c>
      <c r="AFZ21" s="501">
        <v>3.3</v>
      </c>
      <c r="AGA21" s="501">
        <v>3.1</v>
      </c>
      <c r="AGB21" s="501">
        <v>3.1</v>
      </c>
      <c r="AGC21" s="501">
        <v>3.2</v>
      </c>
      <c r="AGD21" s="501">
        <v>3.1</v>
      </c>
      <c r="AGE21" s="501">
        <v>3.1</v>
      </c>
      <c r="AGF21" s="501">
        <v>2.9</v>
      </c>
      <c r="AGG21" s="501">
        <v>3</v>
      </c>
      <c r="AGH21" s="501">
        <v>2.9</v>
      </c>
      <c r="AGI21" s="501">
        <v>2.8</v>
      </c>
      <c r="AGJ21" s="501">
        <v>3.1</v>
      </c>
      <c r="AGK21" s="502">
        <v>3.4</v>
      </c>
      <c r="AGL21" s="499">
        <v>3.9</v>
      </c>
      <c r="AGM21" s="499">
        <v>4.2</v>
      </c>
      <c r="AGN21" s="499">
        <v>3.8</v>
      </c>
      <c r="AGO21" s="499">
        <v>3.3</v>
      </c>
      <c r="AGP21" s="499">
        <v>2.7</v>
      </c>
      <c r="AGQ21" s="499">
        <v>2.5</v>
      </c>
      <c r="AGR21" s="499">
        <v>2.7</v>
      </c>
      <c r="AGS21" s="499">
        <v>2.9</v>
      </c>
      <c r="AGT21" s="499">
        <v>2.8</v>
      </c>
      <c r="AGU21" s="499">
        <v>2.6</v>
      </c>
      <c r="AGV21" s="499">
        <v>2.4</v>
      </c>
      <c r="AGW21" s="500">
        <v>2.1</v>
      </c>
      <c r="AGX21" s="499">
        <v>2.1</v>
      </c>
      <c r="AGY21" s="499">
        <v>2.2000000000000002</v>
      </c>
      <c r="AGZ21" s="499">
        <v>2.6</v>
      </c>
      <c r="AHA21" s="499">
        <v>3.1</v>
      </c>
      <c r="AHB21" s="499">
        <v>3.6</v>
      </c>
      <c r="AHC21" s="499">
        <v>4.0999999999999996</v>
      </c>
      <c r="AHD21" s="499">
        <v>4.2</v>
      </c>
      <c r="AHE21" s="499">
        <v>4.3</v>
      </c>
      <c r="AHF21" s="499">
        <v>4.3</v>
      </c>
      <c r="AHG21" s="499">
        <v>4.5999999999999996</v>
      </c>
      <c r="AHH21" s="499">
        <v>5.2</v>
      </c>
      <c r="AHI21" s="500">
        <v>5.7</v>
      </c>
      <c r="AHJ21" s="499">
        <v>6.1</v>
      </c>
      <c r="AHK21" s="499">
        <v>6.4</v>
      </c>
      <c r="AHL21" s="499">
        <v>7</v>
      </c>
      <c r="AHM21" s="503" t="s">
        <v>284</v>
      </c>
      <c r="AHN21" s="499">
        <v>4</v>
      </c>
      <c r="AHO21" s="499">
        <v>4</v>
      </c>
      <c r="AHP21" s="499">
        <v>4</v>
      </c>
      <c r="AHQ21" s="499">
        <v>4</v>
      </c>
      <c r="AHR21" s="499">
        <v>4</v>
      </c>
      <c r="AHS21" s="499">
        <v>4</v>
      </c>
      <c r="AHT21" s="499">
        <v>3</v>
      </c>
      <c r="AHU21" s="499">
        <v>3</v>
      </c>
      <c r="AHV21" s="499">
        <v>4</v>
      </c>
      <c r="AHW21" s="499">
        <v>4</v>
      </c>
      <c r="AHX21" s="499">
        <v>4</v>
      </c>
      <c r="AHY21" s="500">
        <v>4</v>
      </c>
      <c r="AHZ21" s="501">
        <v>3.6</v>
      </c>
      <c r="AIA21" s="501">
        <v>3.5</v>
      </c>
      <c r="AIB21" s="501">
        <v>3.6</v>
      </c>
      <c r="AIC21" s="501">
        <v>3.5</v>
      </c>
      <c r="AID21" s="501">
        <v>3.4</v>
      </c>
      <c r="AIE21" s="501">
        <v>3.6</v>
      </c>
      <c r="AIF21" s="501">
        <v>3.8</v>
      </c>
      <c r="AIG21" s="501">
        <v>3.8</v>
      </c>
      <c r="AIH21" s="501">
        <v>3.8</v>
      </c>
      <c r="AII21" s="501">
        <v>4</v>
      </c>
      <c r="AIJ21" s="501">
        <v>3.8</v>
      </c>
      <c r="AIK21" s="502">
        <v>3.7</v>
      </c>
      <c r="AIL21" s="501">
        <v>3.3</v>
      </c>
      <c r="AIM21" s="501">
        <v>3.1</v>
      </c>
      <c r="AIN21" s="501">
        <v>3.1</v>
      </c>
      <c r="AIO21" s="501">
        <v>3.2</v>
      </c>
      <c r="AIP21" s="501">
        <v>3.1</v>
      </c>
      <c r="AIQ21" s="501">
        <v>3.1</v>
      </c>
      <c r="AIR21" s="501">
        <v>2.9</v>
      </c>
      <c r="AIS21" s="501">
        <v>3</v>
      </c>
      <c r="AIT21" s="501">
        <v>2.9</v>
      </c>
      <c r="AIU21" s="501">
        <v>2.8</v>
      </c>
      <c r="AIV21" s="501">
        <v>3.1</v>
      </c>
      <c r="AIW21" s="502">
        <v>3.4</v>
      </c>
      <c r="AIX21" s="499">
        <v>3.9</v>
      </c>
      <c r="AIY21" s="499">
        <v>4.2</v>
      </c>
      <c r="AIZ21" s="499">
        <v>3.8</v>
      </c>
      <c r="AJA21" s="499">
        <v>3.3</v>
      </c>
      <c r="AJB21" s="499">
        <v>2.7</v>
      </c>
      <c r="AJC21" s="499">
        <v>2.5</v>
      </c>
      <c r="AJD21" s="499">
        <v>2.7</v>
      </c>
      <c r="AJE21" s="499">
        <v>2.9</v>
      </c>
      <c r="AJF21" s="499">
        <v>2.8</v>
      </c>
      <c r="AJG21" s="499">
        <v>2.6</v>
      </c>
      <c r="AJH21" s="499">
        <v>2.4</v>
      </c>
      <c r="AJI21" s="500">
        <v>2.1</v>
      </c>
      <c r="AJJ21" s="499">
        <v>2.1</v>
      </c>
      <c r="AJK21" s="499">
        <v>2.2000000000000002</v>
      </c>
      <c r="AJL21" s="499">
        <v>2.6</v>
      </c>
      <c r="AJM21" s="499">
        <v>3.1</v>
      </c>
      <c r="AJN21" s="499">
        <v>3.6</v>
      </c>
      <c r="AJO21" s="499">
        <v>4.0999999999999996</v>
      </c>
      <c r="AJP21" s="499">
        <v>4.2</v>
      </c>
      <c r="AJQ21" s="499">
        <v>4.3</v>
      </c>
      <c r="AJR21" s="499">
        <v>4.3</v>
      </c>
      <c r="AJS21" s="499">
        <v>4.5999999999999996</v>
      </c>
      <c r="AJT21" s="499">
        <v>5.2</v>
      </c>
      <c r="AJU21" s="500">
        <v>5.7</v>
      </c>
      <c r="AJV21" s="499">
        <v>6.1</v>
      </c>
      <c r="AJW21" s="499">
        <v>6.4</v>
      </c>
      <c r="AJX21" s="499">
        <v>7</v>
      </c>
      <c r="AJY21" s="503" t="s">
        <v>284</v>
      </c>
      <c r="AJZ21" s="499">
        <v>4</v>
      </c>
      <c r="AKA21" s="499">
        <v>4</v>
      </c>
      <c r="AKB21" s="499">
        <v>4</v>
      </c>
      <c r="AKC21" s="499">
        <v>4</v>
      </c>
      <c r="AKD21" s="499">
        <v>4</v>
      </c>
      <c r="AKE21" s="499">
        <v>4</v>
      </c>
      <c r="AKF21" s="499">
        <v>3</v>
      </c>
      <c r="AKG21" s="499">
        <v>3</v>
      </c>
      <c r="AKH21" s="499">
        <v>4</v>
      </c>
      <c r="AKI21" s="499">
        <v>4</v>
      </c>
      <c r="AKJ21" s="499">
        <v>4</v>
      </c>
      <c r="AKK21" s="500">
        <v>4</v>
      </c>
      <c r="AKL21" s="501">
        <v>3.6</v>
      </c>
      <c r="AKM21" s="501">
        <v>3.5</v>
      </c>
      <c r="AKN21" s="501">
        <v>3.6</v>
      </c>
      <c r="AKO21" s="501">
        <v>3.5</v>
      </c>
      <c r="AKP21" s="501">
        <v>3.4</v>
      </c>
      <c r="AKQ21" s="501">
        <v>3.6</v>
      </c>
      <c r="AKR21" s="501">
        <v>3.8</v>
      </c>
      <c r="AKS21" s="501">
        <v>3.8</v>
      </c>
      <c r="AKT21" s="501">
        <v>3.8</v>
      </c>
      <c r="AKU21" s="501">
        <v>4</v>
      </c>
      <c r="AKV21" s="501">
        <v>3.8</v>
      </c>
      <c r="AKW21" s="502">
        <v>3.7</v>
      </c>
      <c r="AKX21" s="501">
        <v>3.3</v>
      </c>
      <c r="AKY21" s="501">
        <v>3.1</v>
      </c>
      <c r="AKZ21" s="501">
        <v>3.1</v>
      </c>
      <c r="ALA21" s="501">
        <v>3.2</v>
      </c>
      <c r="ALB21" s="501">
        <v>3.1</v>
      </c>
      <c r="ALC21" s="501">
        <v>3.1</v>
      </c>
      <c r="ALD21" s="501">
        <v>2.9</v>
      </c>
      <c r="ALE21" s="501">
        <v>3</v>
      </c>
      <c r="ALF21" s="501">
        <v>2.9</v>
      </c>
      <c r="ALG21" s="501">
        <v>2.8</v>
      </c>
      <c r="ALH21" s="501">
        <v>3.1</v>
      </c>
      <c r="ALI21" s="502">
        <v>3.4</v>
      </c>
      <c r="ALJ21" s="499">
        <v>3.9</v>
      </c>
      <c r="ALK21" s="499">
        <v>4.2</v>
      </c>
      <c r="ALL21" s="499">
        <v>3.8</v>
      </c>
      <c r="ALM21" s="499">
        <v>3.3</v>
      </c>
      <c r="ALN21" s="499">
        <v>2.7</v>
      </c>
      <c r="ALO21" s="499">
        <v>2.5</v>
      </c>
      <c r="ALP21" s="499">
        <v>2.7</v>
      </c>
      <c r="ALQ21" s="499">
        <v>2.9</v>
      </c>
      <c r="ALR21" s="499">
        <v>2.8</v>
      </c>
      <c r="ALS21" s="499">
        <v>2.6</v>
      </c>
      <c r="ALT21" s="499">
        <v>2.4</v>
      </c>
      <c r="ALU21" s="500">
        <v>2.1</v>
      </c>
      <c r="ALV21" s="499">
        <v>2.1</v>
      </c>
      <c r="ALW21" s="499">
        <v>2.2000000000000002</v>
      </c>
      <c r="ALX21" s="499">
        <v>2.6</v>
      </c>
      <c r="ALY21" s="499">
        <v>3.1</v>
      </c>
      <c r="ALZ21" s="499">
        <v>3.6</v>
      </c>
      <c r="AMA21" s="499">
        <v>4.0999999999999996</v>
      </c>
      <c r="AMB21" s="499">
        <v>4.2</v>
      </c>
      <c r="AMC21" s="499">
        <v>4.3</v>
      </c>
      <c r="AMD21" s="499">
        <v>4.3</v>
      </c>
      <c r="AME21" s="499">
        <v>4.5999999999999996</v>
      </c>
      <c r="AMF21" s="499">
        <v>5.2</v>
      </c>
      <c r="AMG21" s="500">
        <v>5.7</v>
      </c>
      <c r="AMH21" s="499">
        <v>6.1</v>
      </c>
      <c r="AMI21" s="499">
        <v>6.4</v>
      </c>
      <c r="AMJ21" s="499">
        <v>7</v>
      </c>
      <c r="AMK21" s="503" t="s">
        <v>284</v>
      </c>
      <c r="AML21" s="499">
        <v>4</v>
      </c>
      <c r="AMM21" s="499">
        <v>4</v>
      </c>
      <c r="AMN21" s="499">
        <v>4</v>
      </c>
      <c r="AMO21" s="499">
        <v>4</v>
      </c>
      <c r="AMP21" s="499">
        <v>4</v>
      </c>
      <c r="AMQ21" s="499">
        <v>4</v>
      </c>
      <c r="AMR21" s="499">
        <v>3</v>
      </c>
      <c r="AMS21" s="499">
        <v>3</v>
      </c>
      <c r="AMT21" s="499">
        <v>4</v>
      </c>
      <c r="AMU21" s="499">
        <v>4</v>
      </c>
      <c r="AMV21" s="499">
        <v>4</v>
      </c>
      <c r="AMW21" s="500">
        <v>4</v>
      </c>
      <c r="AMX21" s="501">
        <v>3.6</v>
      </c>
      <c r="AMY21" s="501">
        <v>3.5</v>
      </c>
      <c r="AMZ21" s="501">
        <v>3.6</v>
      </c>
      <c r="ANA21" s="501">
        <v>3.5</v>
      </c>
      <c r="ANB21" s="501">
        <v>3.4</v>
      </c>
      <c r="ANC21" s="501">
        <v>3.6</v>
      </c>
      <c r="AND21" s="501">
        <v>3.8</v>
      </c>
      <c r="ANE21" s="501">
        <v>3.8</v>
      </c>
      <c r="ANF21" s="501">
        <v>3.8</v>
      </c>
      <c r="ANG21" s="501">
        <v>4</v>
      </c>
      <c r="ANH21" s="501">
        <v>3.8</v>
      </c>
      <c r="ANI21" s="502">
        <v>3.7</v>
      </c>
      <c r="ANJ21" s="501">
        <v>3.3</v>
      </c>
      <c r="ANK21" s="501">
        <v>3.1</v>
      </c>
      <c r="ANL21" s="501">
        <v>3.1</v>
      </c>
      <c r="ANM21" s="501">
        <v>3.2</v>
      </c>
      <c r="ANN21" s="501">
        <v>3.1</v>
      </c>
      <c r="ANO21" s="501">
        <v>3.1</v>
      </c>
      <c r="ANP21" s="501">
        <v>2.9</v>
      </c>
      <c r="ANQ21" s="501">
        <v>3</v>
      </c>
      <c r="ANR21" s="501">
        <v>2.9</v>
      </c>
      <c r="ANS21" s="501">
        <v>2.8</v>
      </c>
      <c r="ANT21" s="501">
        <v>3.1</v>
      </c>
      <c r="ANU21" s="502">
        <v>3.4</v>
      </c>
      <c r="ANV21" s="499">
        <v>3.9</v>
      </c>
      <c r="ANW21" s="499">
        <v>4.2</v>
      </c>
      <c r="ANX21" s="499">
        <v>3.8</v>
      </c>
      <c r="ANY21" s="499">
        <v>3.3</v>
      </c>
      <c r="ANZ21" s="499">
        <v>2.7</v>
      </c>
      <c r="AOA21" s="499">
        <v>2.5</v>
      </c>
      <c r="AOB21" s="499">
        <v>2.7</v>
      </c>
      <c r="AOC21" s="499">
        <v>2.9</v>
      </c>
      <c r="AOD21" s="499">
        <v>2.8</v>
      </c>
      <c r="AOE21" s="499">
        <v>2.6</v>
      </c>
      <c r="AOF21" s="499">
        <v>2.4</v>
      </c>
      <c r="AOG21" s="500">
        <v>2.1</v>
      </c>
      <c r="AOH21" s="499">
        <v>2.1</v>
      </c>
      <c r="AOI21" s="499">
        <v>2.2000000000000002</v>
      </c>
      <c r="AOJ21" s="499">
        <v>2.6</v>
      </c>
      <c r="AOK21" s="499">
        <v>3.1</v>
      </c>
      <c r="AOL21" s="499">
        <v>3.6</v>
      </c>
      <c r="AOM21" s="499">
        <v>4.0999999999999996</v>
      </c>
      <c r="AON21" s="499">
        <v>4.2</v>
      </c>
      <c r="AOO21" s="499">
        <v>4.3</v>
      </c>
      <c r="AOP21" s="499">
        <v>4.3</v>
      </c>
      <c r="AOQ21" s="499">
        <v>4.5999999999999996</v>
      </c>
      <c r="AOR21" s="499">
        <v>5.2</v>
      </c>
      <c r="AOS21" s="500">
        <v>5.7</v>
      </c>
      <c r="AOT21" s="499">
        <v>6.1</v>
      </c>
      <c r="AOU21" s="499">
        <v>6.4</v>
      </c>
      <c r="AOV21" s="499">
        <v>7</v>
      </c>
      <c r="AOW21" s="503" t="s">
        <v>284</v>
      </c>
      <c r="AOX21" s="499">
        <v>4</v>
      </c>
      <c r="AOY21" s="499">
        <v>4</v>
      </c>
      <c r="AOZ21" s="499">
        <v>4</v>
      </c>
      <c r="APA21" s="499">
        <v>4</v>
      </c>
      <c r="APB21" s="499">
        <v>4</v>
      </c>
      <c r="APC21" s="499">
        <v>4</v>
      </c>
      <c r="APD21" s="499">
        <v>3</v>
      </c>
      <c r="APE21" s="499">
        <v>3</v>
      </c>
      <c r="APF21" s="499">
        <v>4</v>
      </c>
      <c r="APG21" s="499">
        <v>4</v>
      </c>
      <c r="APH21" s="499">
        <v>4</v>
      </c>
      <c r="API21" s="500">
        <v>4</v>
      </c>
      <c r="APJ21" s="501">
        <v>3.6</v>
      </c>
      <c r="APK21" s="501">
        <v>3.5</v>
      </c>
      <c r="APL21" s="501">
        <v>3.6</v>
      </c>
      <c r="APM21" s="501">
        <v>3.5</v>
      </c>
      <c r="APN21" s="501">
        <v>3.4</v>
      </c>
      <c r="APO21" s="501">
        <v>3.6</v>
      </c>
      <c r="APP21" s="501">
        <v>3.8</v>
      </c>
      <c r="APQ21" s="501">
        <v>3.8</v>
      </c>
      <c r="APR21" s="501">
        <v>3.8</v>
      </c>
      <c r="APS21" s="501">
        <v>4</v>
      </c>
      <c r="APT21" s="501">
        <v>3.8</v>
      </c>
      <c r="APU21" s="502">
        <v>3.7</v>
      </c>
      <c r="APV21" s="501">
        <v>3.3</v>
      </c>
      <c r="APW21" s="501">
        <v>3.1</v>
      </c>
      <c r="APX21" s="501">
        <v>3.1</v>
      </c>
      <c r="APY21" s="501">
        <v>3.2</v>
      </c>
      <c r="APZ21" s="501">
        <v>3.1</v>
      </c>
      <c r="AQA21" s="501">
        <v>3.1</v>
      </c>
      <c r="AQB21" s="501">
        <v>2.9</v>
      </c>
      <c r="AQC21" s="501">
        <v>3</v>
      </c>
      <c r="AQD21" s="501">
        <v>2.9</v>
      </c>
      <c r="AQE21" s="501">
        <v>2.8</v>
      </c>
      <c r="AQF21" s="501">
        <v>3.1</v>
      </c>
      <c r="AQG21" s="502">
        <v>3.4</v>
      </c>
      <c r="AQH21" s="499">
        <v>3.9</v>
      </c>
      <c r="AQI21" s="499">
        <v>4.2</v>
      </c>
      <c r="AQJ21" s="499">
        <v>3.8</v>
      </c>
      <c r="AQK21" s="499">
        <v>3.3</v>
      </c>
      <c r="AQL21" s="499">
        <v>2.7</v>
      </c>
      <c r="AQM21" s="499">
        <v>2.5</v>
      </c>
      <c r="AQN21" s="499">
        <v>2.7</v>
      </c>
      <c r="AQO21" s="499">
        <v>2.9</v>
      </c>
      <c r="AQP21" s="499">
        <v>2.8</v>
      </c>
      <c r="AQQ21" s="499">
        <v>2.6</v>
      </c>
      <c r="AQR21" s="499">
        <v>2.4</v>
      </c>
      <c r="AQS21" s="500">
        <v>2.1</v>
      </c>
      <c r="AQT21" s="499">
        <v>2.1</v>
      </c>
      <c r="AQU21" s="499">
        <v>2.2000000000000002</v>
      </c>
      <c r="AQV21" s="499">
        <v>2.6</v>
      </c>
      <c r="AQW21" s="499">
        <v>3.1</v>
      </c>
      <c r="AQX21" s="499">
        <v>3.6</v>
      </c>
      <c r="AQY21" s="499">
        <v>4.0999999999999996</v>
      </c>
      <c r="AQZ21" s="499">
        <v>4.2</v>
      </c>
      <c r="ARA21" s="499">
        <v>4.3</v>
      </c>
      <c r="ARB21" s="499">
        <v>4.3</v>
      </c>
      <c r="ARC21" s="499">
        <v>4.5999999999999996</v>
      </c>
      <c r="ARD21" s="499">
        <v>5.2</v>
      </c>
      <c r="ARE21" s="500">
        <v>5.7</v>
      </c>
      <c r="ARF21" s="499">
        <v>6.1</v>
      </c>
      <c r="ARG21" s="499">
        <v>6.4</v>
      </c>
      <c r="ARH21" s="499">
        <v>7</v>
      </c>
      <c r="ARI21" s="503" t="s">
        <v>284</v>
      </c>
      <c r="ARJ21" s="499">
        <v>4</v>
      </c>
      <c r="ARK21" s="499">
        <v>4</v>
      </c>
      <c r="ARL21" s="499">
        <v>4</v>
      </c>
      <c r="ARM21" s="499">
        <v>4</v>
      </c>
      <c r="ARN21" s="499">
        <v>4</v>
      </c>
      <c r="ARO21" s="499">
        <v>4</v>
      </c>
      <c r="ARP21" s="499">
        <v>3</v>
      </c>
      <c r="ARQ21" s="499">
        <v>3</v>
      </c>
      <c r="ARR21" s="499">
        <v>4</v>
      </c>
      <c r="ARS21" s="499">
        <v>4</v>
      </c>
      <c r="ART21" s="499">
        <v>4</v>
      </c>
      <c r="ARU21" s="500">
        <v>4</v>
      </c>
      <c r="ARV21" s="501">
        <v>3.6</v>
      </c>
      <c r="ARW21" s="501">
        <v>3.5</v>
      </c>
      <c r="ARX21" s="501">
        <v>3.6</v>
      </c>
      <c r="ARY21" s="501">
        <v>3.5</v>
      </c>
      <c r="ARZ21" s="501">
        <v>3.4</v>
      </c>
      <c r="ASA21" s="501">
        <v>3.6</v>
      </c>
      <c r="ASB21" s="501">
        <v>3.8</v>
      </c>
      <c r="ASC21" s="501">
        <v>3.8</v>
      </c>
      <c r="ASD21" s="501">
        <v>3.8</v>
      </c>
      <c r="ASE21" s="501">
        <v>4</v>
      </c>
      <c r="ASF21" s="501">
        <v>3.8</v>
      </c>
      <c r="ASG21" s="502">
        <v>3.7</v>
      </c>
      <c r="ASH21" s="501">
        <v>3.3</v>
      </c>
      <c r="ASI21" s="501">
        <v>3.1</v>
      </c>
      <c r="ASJ21" s="501">
        <v>3.1</v>
      </c>
      <c r="ASK21" s="501">
        <v>3.2</v>
      </c>
      <c r="ASL21" s="501">
        <v>3.1</v>
      </c>
      <c r="ASM21" s="501">
        <v>3.1</v>
      </c>
      <c r="ASN21" s="501">
        <v>2.9</v>
      </c>
      <c r="ASO21" s="501">
        <v>3</v>
      </c>
      <c r="ASP21" s="501">
        <v>2.9</v>
      </c>
      <c r="ASQ21" s="501">
        <v>2.8</v>
      </c>
      <c r="ASR21" s="501">
        <v>3.1</v>
      </c>
      <c r="ASS21" s="502">
        <v>3.4</v>
      </c>
      <c r="AST21" s="499">
        <v>3.9</v>
      </c>
      <c r="ASU21" s="499">
        <v>4.2</v>
      </c>
      <c r="ASV21" s="499">
        <v>3.8</v>
      </c>
      <c r="ASW21" s="499">
        <v>3.3</v>
      </c>
      <c r="ASX21" s="499">
        <v>2.7</v>
      </c>
      <c r="ASY21" s="499">
        <v>2.5</v>
      </c>
      <c r="ASZ21" s="499">
        <v>2.7</v>
      </c>
      <c r="ATA21" s="499">
        <v>2.9</v>
      </c>
      <c r="ATB21" s="499">
        <v>2.8</v>
      </c>
      <c r="ATC21" s="499">
        <v>2.6</v>
      </c>
      <c r="ATD21" s="499">
        <v>2.4</v>
      </c>
      <c r="ATE21" s="500">
        <v>2.1</v>
      </c>
      <c r="ATF21" s="499">
        <v>2.1</v>
      </c>
      <c r="ATG21" s="499">
        <v>2.2000000000000002</v>
      </c>
      <c r="ATH21" s="499">
        <v>2.6</v>
      </c>
      <c r="ATI21" s="499">
        <v>3.1</v>
      </c>
      <c r="ATJ21" s="499">
        <v>3.6</v>
      </c>
      <c r="ATK21" s="499">
        <v>4.0999999999999996</v>
      </c>
      <c r="ATL21" s="499">
        <v>4.2</v>
      </c>
      <c r="ATM21" s="499">
        <v>4.3</v>
      </c>
      <c r="ATN21" s="499">
        <v>4.3</v>
      </c>
      <c r="ATO21" s="499">
        <v>4.5999999999999996</v>
      </c>
      <c r="ATP21" s="499">
        <v>5.2</v>
      </c>
      <c r="ATQ21" s="500">
        <v>5.7</v>
      </c>
      <c r="ATR21" s="499">
        <v>6.1</v>
      </c>
      <c r="ATS21" s="499">
        <v>6.4</v>
      </c>
      <c r="ATT21" s="499">
        <v>7</v>
      </c>
      <c r="ATU21" s="503" t="s">
        <v>284</v>
      </c>
      <c r="ATV21" s="499">
        <v>4</v>
      </c>
      <c r="ATW21" s="499">
        <v>4</v>
      </c>
      <c r="ATX21" s="499">
        <v>4</v>
      </c>
      <c r="ATY21" s="499">
        <v>4</v>
      </c>
      <c r="ATZ21" s="499">
        <v>4</v>
      </c>
      <c r="AUA21" s="499">
        <v>4</v>
      </c>
      <c r="AUB21" s="499">
        <v>3</v>
      </c>
      <c r="AUC21" s="499">
        <v>3</v>
      </c>
      <c r="AUD21" s="499">
        <v>4</v>
      </c>
      <c r="AUE21" s="499">
        <v>4</v>
      </c>
      <c r="AUF21" s="499">
        <v>4</v>
      </c>
      <c r="AUG21" s="500">
        <v>4</v>
      </c>
      <c r="AUH21" s="501">
        <v>3.6</v>
      </c>
      <c r="AUI21" s="501">
        <v>3.5</v>
      </c>
      <c r="AUJ21" s="501">
        <v>3.6</v>
      </c>
      <c r="AUK21" s="501">
        <v>3.5</v>
      </c>
      <c r="AUL21" s="501">
        <v>3.4</v>
      </c>
      <c r="AUM21" s="501">
        <v>3.6</v>
      </c>
      <c r="AUN21" s="501">
        <v>3.8</v>
      </c>
      <c r="AUO21" s="501">
        <v>3.8</v>
      </c>
      <c r="AUP21" s="501">
        <v>3.8</v>
      </c>
      <c r="AUQ21" s="501">
        <v>4</v>
      </c>
      <c r="AUR21" s="501">
        <v>3.8</v>
      </c>
      <c r="AUS21" s="502">
        <v>3.7</v>
      </c>
      <c r="AUT21" s="501">
        <v>3.3</v>
      </c>
      <c r="AUU21" s="501">
        <v>3.1</v>
      </c>
      <c r="AUV21" s="501">
        <v>3.1</v>
      </c>
      <c r="AUW21" s="501">
        <v>3.2</v>
      </c>
      <c r="AUX21" s="501">
        <v>3.1</v>
      </c>
      <c r="AUY21" s="501">
        <v>3.1</v>
      </c>
      <c r="AUZ21" s="501">
        <v>2.9</v>
      </c>
      <c r="AVA21" s="501">
        <v>3</v>
      </c>
      <c r="AVB21" s="501">
        <v>2.9</v>
      </c>
      <c r="AVC21" s="501">
        <v>2.8</v>
      </c>
      <c r="AVD21" s="501">
        <v>3.1</v>
      </c>
      <c r="AVE21" s="502">
        <v>3.4</v>
      </c>
      <c r="AVF21" s="499">
        <v>3.9</v>
      </c>
      <c r="AVG21" s="499">
        <v>4.2</v>
      </c>
      <c r="AVH21" s="499">
        <v>3.8</v>
      </c>
      <c r="AVI21" s="499">
        <v>3.3</v>
      </c>
      <c r="AVJ21" s="499">
        <v>2.7</v>
      </c>
      <c r="AVK21" s="499">
        <v>2.5</v>
      </c>
      <c r="AVL21" s="499">
        <v>2.7</v>
      </c>
      <c r="AVM21" s="499">
        <v>2.9</v>
      </c>
      <c r="AVN21" s="499">
        <v>2.8</v>
      </c>
      <c r="AVO21" s="499">
        <v>2.6</v>
      </c>
      <c r="AVP21" s="499">
        <v>2.4</v>
      </c>
      <c r="AVQ21" s="500">
        <v>2.1</v>
      </c>
      <c r="AVR21" s="499">
        <v>2.1</v>
      </c>
      <c r="AVS21" s="499">
        <v>2.2000000000000002</v>
      </c>
      <c r="AVT21" s="499">
        <v>2.6</v>
      </c>
      <c r="AVU21" s="499">
        <v>3.1</v>
      </c>
      <c r="AVV21" s="499">
        <v>3.6</v>
      </c>
      <c r="AVW21" s="499">
        <v>4.0999999999999996</v>
      </c>
      <c r="AVX21" s="499">
        <v>4.2</v>
      </c>
      <c r="AVY21" s="499">
        <v>4.3</v>
      </c>
      <c r="AVZ21" s="499">
        <v>4.3</v>
      </c>
      <c r="AWA21" s="499">
        <v>4.5999999999999996</v>
      </c>
      <c r="AWB21" s="499">
        <v>5.2</v>
      </c>
      <c r="AWC21" s="500">
        <v>5.7</v>
      </c>
      <c r="AWD21" s="499">
        <v>6.1</v>
      </c>
      <c r="AWE21" s="499">
        <v>6.4</v>
      </c>
      <c r="AWF21" s="499">
        <v>7</v>
      </c>
      <c r="AWG21" s="503" t="s">
        <v>284</v>
      </c>
      <c r="AWH21" s="499">
        <v>4</v>
      </c>
      <c r="AWI21" s="499">
        <v>4</v>
      </c>
      <c r="AWJ21" s="499">
        <v>4</v>
      </c>
      <c r="AWK21" s="499">
        <v>4</v>
      </c>
      <c r="AWL21" s="499">
        <v>4</v>
      </c>
      <c r="AWM21" s="499">
        <v>4</v>
      </c>
      <c r="AWN21" s="499">
        <v>3</v>
      </c>
      <c r="AWO21" s="499">
        <v>3</v>
      </c>
      <c r="AWP21" s="499">
        <v>4</v>
      </c>
      <c r="AWQ21" s="499">
        <v>4</v>
      </c>
      <c r="AWR21" s="499">
        <v>4</v>
      </c>
      <c r="AWS21" s="500">
        <v>4</v>
      </c>
      <c r="AWT21" s="501">
        <v>3.6</v>
      </c>
      <c r="AWU21" s="501">
        <v>3.5</v>
      </c>
      <c r="AWV21" s="501">
        <v>3.6</v>
      </c>
      <c r="AWW21" s="501">
        <v>3.5</v>
      </c>
      <c r="AWX21" s="501">
        <v>3.4</v>
      </c>
      <c r="AWY21" s="501">
        <v>3.6</v>
      </c>
      <c r="AWZ21" s="501">
        <v>3.8</v>
      </c>
      <c r="AXA21" s="501">
        <v>3.8</v>
      </c>
      <c r="AXB21" s="501">
        <v>3.8</v>
      </c>
      <c r="AXC21" s="501">
        <v>4</v>
      </c>
      <c r="AXD21" s="501">
        <v>3.8</v>
      </c>
      <c r="AXE21" s="502">
        <v>3.7</v>
      </c>
      <c r="AXF21" s="501">
        <v>3.3</v>
      </c>
      <c r="AXG21" s="501">
        <v>3.1</v>
      </c>
      <c r="AXH21" s="501">
        <v>3.1</v>
      </c>
      <c r="AXI21" s="501">
        <v>3.2</v>
      </c>
      <c r="AXJ21" s="501">
        <v>3.1</v>
      </c>
      <c r="AXK21" s="501">
        <v>3.1</v>
      </c>
      <c r="AXL21" s="501">
        <v>2.9</v>
      </c>
      <c r="AXM21" s="501">
        <v>3</v>
      </c>
      <c r="AXN21" s="501">
        <v>2.9</v>
      </c>
      <c r="AXO21" s="501">
        <v>2.8</v>
      </c>
      <c r="AXP21" s="501">
        <v>3.1</v>
      </c>
      <c r="AXQ21" s="502">
        <v>3.4</v>
      </c>
      <c r="AXR21" s="499">
        <v>3.9</v>
      </c>
      <c r="AXS21" s="499">
        <v>4.2</v>
      </c>
      <c r="AXT21" s="499">
        <v>3.8</v>
      </c>
      <c r="AXU21" s="499">
        <v>3.3</v>
      </c>
      <c r="AXV21" s="499">
        <v>2.7</v>
      </c>
      <c r="AXW21" s="499">
        <v>2.5</v>
      </c>
      <c r="AXX21" s="499">
        <v>2.7</v>
      </c>
      <c r="AXY21" s="499">
        <v>2.9</v>
      </c>
      <c r="AXZ21" s="499">
        <v>2.8</v>
      </c>
      <c r="AYA21" s="499">
        <v>2.6</v>
      </c>
      <c r="AYB21" s="499">
        <v>2.4</v>
      </c>
      <c r="AYC21" s="500">
        <v>2.1</v>
      </c>
      <c r="AYD21" s="499">
        <v>2.1</v>
      </c>
      <c r="AYE21" s="499">
        <v>2.2000000000000002</v>
      </c>
      <c r="AYF21" s="499">
        <v>2.6</v>
      </c>
      <c r="AYG21" s="499">
        <v>3.1</v>
      </c>
      <c r="AYH21" s="499">
        <v>3.6</v>
      </c>
      <c r="AYI21" s="499">
        <v>4.0999999999999996</v>
      </c>
      <c r="AYJ21" s="499">
        <v>4.2</v>
      </c>
      <c r="AYK21" s="499">
        <v>4.3</v>
      </c>
      <c r="AYL21" s="499">
        <v>4.3</v>
      </c>
      <c r="AYM21" s="499">
        <v>4.5999999999999996</v>
      </c>
      <c r="AYN21" s="499">
        <v>5.2</v>
      </c>
      <c r="AYO21" s="500">
        <v>5.7</v>
      </c>
      <c r="AYP21" s="499">
        <v>6.1</v>
      </c>
      <c r="AYQ21" s="499">
        <v>6.4</v>
      </c>
      <c r="AYR21" s="499">
        <v>7</v>
      </c>
      <c r="AYS21" s="503" t="s">
        <v>284</v>
      </c>
      <c r="AYT21" s="499">
        <v>4</v>
      </c>
      <c r="AYU21" s="499">
        <v>4</v>
      </c>
      <c r="AYV21" s="499">
        <v>4</v>
      </c>
      <c r="AYW21" s="499">
        <v>4</v>
      </c>
      <c r="AYX21" s="499">
        <v>4</v>
      </c>
      <c r="AYY21" s="499">
        <v>4</v>
      </c>
      <c r="AYZ21" s="499">
        <v>3</v>
      </c>
      <c r="AZA21" s="499">
        <v>3</v>
      </c>
      <c r="AZB21" s="499">
        <v>4</v>
      </c>
      <c r="AZC21" s="499">
        <v>4</v>
      </c>
      <c r="AZD21" s="499">
        <v>4</v>
      </c>
      <c r="AZE21" s="500">
        <v>4</v>
      </c>
      <c r="AZF21" s="501">
        <v>3.6</v>
      </c>
      <c r="AZG21" s="501">
        <v>3.5</v>
      </c>
      <c r="AZH21" s="501">
        <v>3.6</v>
      </c>
      <c r="AZI21" s="501">
        <v>3.5</v>
      </c>
      <c r="AZJ21" s="501">
        <v>3.4</v>
      </c>
      <c r="AZK21" s="501">
        <v>3.6</v>
      </c>
      <c r="AZL21" s="501">
        <v>3.8</v>
      </c>
      <c r="AZM21" s="501">
        <v>3.8</v>
      </c>
      <c r="AZN21" s="501">
        <v>3.8</v>
      </c>
      <c r="AZO21" s="501">
        <v>4</v>
      </c>
      <c r="AZP21" s="501">
        <v>3.8</v>
      </c>
      <c r="AZQ21" s="502">
        <v>3.7</v>
      </c>
      <c r="AZR21" s="501">
        <v>3.3</v>
      </c>
      <c r="AZS21" s="501">
        <v>3.1</v>
      </c>
      <c r="AZT21" s="501">
        <v>3.1</v>
      </c>
      <c r="AZU21" s="501">
        <v>3.2</v>
      </c>
      <c r="AZV21" s="501">
        <v>3.1</v>
      </c>
      <c r="AZW21" s="501">
        <v>3.1</v>
      </c>
      <c r="AZX21" s="501">
        <v>2.9</v>
      </c>
      <c r="AZY21" s="501">
        <v>3</v>
      </c>
      <c r="AZZ21" s="501">
        <v>2.9</v>
      </c>
      <c r="BAA21" s="501">
        <v>2.8</v>
      </c>
      <c r="BAB21" s="501">
        <v>3.1</v>
      </c>
      <c r="BAC21" s="502">
        <v>3.4</v>
      </c>
      <c r="BAD21" s="499">
        <v>3.9</v>
      </c>
      <c r="BAE21" s="499">
        <v>4.2</v>
      </c>
      <c r="BAF21" s="499">
        <v>3.8</v>
      </c>
      <c r="BAG21" s="499">
        <v>3.3</v>
      </c>
      <c r="BAH21" s="499">
        <v>2.7</v>
      </c>
      <c r="BAI21" s="499">
        <v>2.5</v>
      </c>
      <c r="BAJ21" s="499">
        <v>2.7</v>
      </c>
      <c r="BAK21" s="499">
        <v>2.9</v>
      </c>
      <c r="BAL21" s="499">
        <v>2.8</v>
      </c>
      <c r="BAM21" s="499">
        <v>2.6</v>
      </c>
      <c r="BAN21" s="499">
        <v>2.4</v>
      </c>
      <c r="BAO21" s="500">
        <v>2.1</v>
      </c>
      <c r="BAP21" s="499">
        <v>2.1</v>
      </c>
      <c r="BAQ21" s="499">
        <v>2.2000000000000002</v>
      </c>
      <c r="BAR21" s="499">
        <v>2.6</v>
      </c>
      <c r="BAS21" s="499">
        <v>3.1</v>
      </c>
      <c r="BAT21" s="499">
        <v>3.6</v>
      </c>
      <c r="BAU21" s="499">
        <v>4.0999999999999996</v>
      </c>
      <c r="BAV21" s="499">
        <v>4.2</v>
      </c>
      <c r="BAW21" s="499">
        <v>4.3</v>
      </c>
      <c r="BAX21" s="499">
        <v>4.3</v>
      </c>
      <c r="BAY21" s="499">
        <v>4.5999999999999996</v>
      </c>
      <c r="BAZ21" s="499">
        <v>5.2</v>
      </c>
      <c r="BBA21" s="500">
        <v>5.7</v>
      </c>
      <c r="BBB21" s="499">
        <v>6.1</v>
      </c>
      <c r="BBC21" s="499">
        <v>6.4</v>
      </c>
      <c r="BBD21" s="499">
        <v>7</v>
      </c>
      <c r="BBE21" s="503" t="s">
        <v>284</v>
      </c>
      <c r="BBF21" s="499">
        <v>4</v>
      </c>
      <c r="BBG21" s="499">
        <v>4</v>
      </c>
      <c r="BBH21" s="499">
        <v>4</v>
      </c>
      <c r="BBI21" s="499">
        <v>4</v>
      </c>
      <c r="BBJ21" s="499">
        <v>4</v>
      </c>
      <c r="BBK21" s="499">
        <v>4</v>
      </c>
      <c r="BBL21" s="499">
        <v>3</v>
      </c>
      <c r="BBM21" s="499">
        <v>3</v>
      </c>
      <c r="BBN21" s="499">
        <v>4</v>
      </c>
      <c r="BBO21" s="499">
        <v>4</v>
      </c>
      <c r="BBP21" s="499">
        <v>4</v>
      </c>
      <c r="BBQ21" s="500">
        <v>4</v>
      </c>
      <c r="BBR21" s="501">
        <v>3.6</v>
      </c>
      <c r="BBS21" s="501">
        <v>3.5</v>
      </c>
      <c r="BBT21" s="501">
        <v>3.6</v>
      </c>
      <c r="BBU21" s="501">
        <v>3.5</v>
      </c>
      <c r="BBV21" s="501">
        <v>3.4</v>
      </c>
      <c r="BBW21" s="501">
        <v>3.6</v>
      </c>
      <c r="BBX21" s="501">
        <v>3.8</v>
      </c>
      <c r="BBY21" s="501">
        <v>3.8</v>
      </c>
      <c r="BBZ21" s="501">
        <v>3.8</v>
      </c>
      <c r="BCA21" s="501">
        <v>4</v>
      </c>
      <c r="BCB21" s="501">
        <v>3.8</v>
      </c>
      <c r="BCC21" s="502">
        <v>3.7</v>
      </c>
      <c r="BCD21" s="501">
        <v>3.3</v>
      </c>
      <c r="BCE21" s="501">
        <v>3.1</v>
      </c>
      <c r="BCF21" s="501">
        <v>3.1</v>
      </c>
      <c r="BCG21" s="501">
        <v>3.2</v>
      </c>
      <c r="BCH21" s="501">
        <v>3.1</v>
      </c>
      <c r="BCI21" s="501">
        <v>3.1</v>
      </c>
      <c r="BCJ21" s="501">
        <v>2.9</v>
      </c>
      <c r="BCK21" s="501">
        <v>3</v>
      </c>
      <c r="BCL21" s="501">
        <v>2.9</v>
      </c>
      <c r="BCM21" s="501">
        <v>2.8</v>
      </c>
      <c r="BCN21" s="501">
        <v>3.1</v>
      </c>
      <c r="BCO21" s="502">
        <v>3.4</v>
      </c>
      <c r="BCP21" s="499">
        <v>3.9</v>
      </c>
      <c r="BCQ21" s="499">
        <v>4.2</v>
      </c>
      <c r="BCR21" s="499">
        <v>3.8</v>
      </c>
      <c r="BCS21" s="499">
        <v>3.3</v>
      </c>
      <c r="BCT21" s="499">
        <v>2.7</v>
      </c>
      <c r="BCU21" s="499">
        <v>2.5</v>
      </c>
      <c r="BCV21" s="499">
        <v>2.7</v>
      </c>
      <c r="BCW21" s="499">
        <v>2.9</v>
      </c>
      <c r="BCX21" s="499">
        <v>2.8</v>
      </c>
      <c r="BCY21" s="499">
        <v>2.6</v>
      </c>
      <c r="BCZ21" s="499">
        <v>2.4</v>
      </c>
      <c r="BDA21" s="500">
        <v>2.1</v>
      </c>
      <c r="BDB21" s="499">
        <v>2.1</v>
      </c>
      <c r="BDC21" s="499">
        <v>2.2000000000000002</v>
      </c>
      <c r="BDD21" s="499">
        <v>2.6</v>
      </c>
      <c r="BDE21" s="499">
        <v>3.1</v>
      </c>
      <c r="BDF21" s="499">
        <v>3.6</v>
      </c>
      <c r="BDG21" s="499">
        <v>4.0999999999999996</v>
      </c>
      <c r="BDH21" s="499">
        <v>4.2</v>
      </c>
      <c r="BDI21" s="499">
        <v>4.3</v>
      </c>
      <c r="BDJ21" s="499">
        <v>4.3</v>
      </c>
      <c r="BDK21" s="499">
        <v>4.5999999999999996</v>
      </c>
      <c r="BDL21" s="499">
        <v>5.2</v>
      </c>
      <c r="BDM21" s="500">
        <v>5.7</v>
      </c>
      <c r="BDN21" s="499">
        <v>6.1</v>
      </c>
      <c r="BDO21" s="499">
        <v>6.4</v>
      </c>
      <c r="BDP21" s="499">
        <v>7</v>
      </c>
      <c r="BDQ21" s="503" t="s">
        <v>284</v>
      </c>
      <c r="BDR21" s="499">
        <v>4</v>
      </c>
      <c r="BDS21" s="499">
        <v>4</v>
      </c>
      <c r="BDT21" s="499">
        <v>4</v>
      </c>
      <c r="BDU21" s="499">
        <v>4</v>
      </c>
      <c r="BDV21" s="499">
        <v>4</v>
      </c>
      <c r="BDW21" s="499">
        <v>4</v>
      </c>
      <c r="BDX21" s="499">
        <v>3</v>
      </c>
      <c r="BDY21" s="499">
        <v>3</v>
      </c>
      <c r="BDZ21" s="499">
        <v>4</v>
      </c>
      <c r="BEA21" s="499">
        <v>4</v>
      </c>
      <c r="BEB21" s="499">
        <v>4</v>
      </c>
      <c r="BEC21" s="500">
        <v>4</v>
      </c>
      <c r="BED21" s="501">
        <v>3.6</v>
      </c>
      <c r="BEE21" s="501">
        <v>3.5</v>
      </c>
      <c r="BEF21" s="501">
        <v>3.6</v>
      </c>
      <c r="BEG21" s="501">
        <v>3.5</v>
      </c>
      <c r="BEH21" s="501">
        <v>3.4</v>
      </c>
      <c r="BEI21" s="501">
        <v>3.6</v>
      </c>
      <c r="BEJ21" s="501">
        <v>3.8</v>
      </c>
      <c r="BEK21" s="501">
        <v>3.8</v>
      </c>
      <c r="BEL21" s="501">
        <v>3.8</v>
      </c>
      <c r="BEM21" s="501">
        <v>4</v>
      </c>
      <c r="BEN21" s="501">
        <v>3.8</v>
      </c>
      <c r="BEO21" s="502">
        <v>3.7</v>
      </c>
      <c r="BEP21" s="501">
        <v>3.3</v>
      </c>
      <c r="BEQ21" s="501">
        <v>3.1</v>
      </c>
      <c r="BER21" s="501">
        <v>3.1</v>
      </c>
      <c r="BES21" s="501">
        <v>3.2</v>
      </c>
      <c r="BET21" s="501">
        <v>3.1</v>
      </c>
      <c r="BEU21" s="501">
        <v>3.1</v>
      </c>
      <c r="BEV21" s="501">
        <v>2.9</v>
      </c>
      <c r="BEW21" s="501">
        <v>3</v>
      </c>
      <c r="BEX21" s="501">
        <v>2.9</v>
      </c>
      <c r="BEY21" s="501">
        <v>2.8</v>
      </c>
      <c r="BEZ21" s="501">
        <v>3.1</v>
      </c>
      <c r="BFA21" s="502">
        <v>3.4</v>
      </c>
      <c r="BFB21" s="499">
        <v>3.9</v>
      </c>
      <c r="BFC21" s="499">
        <v>4.2</v>
      </c>
      <c r="BFD21" s="499">
        <v>3.8</v>
      </c>
      <c r="BFE21" s="499">
        <v>3.3</v>
      </c>
      <c r="BFF21" s="499">
        <v>2.7</v>
      </c>
      <c r="BFG21" s="499">
        <v>2.5</v>
      </c>
      <c r="BFH21" s="499">
        <v>2.7</v>
      </c>
      <c r="BFI21" s="499">
        <v>2.9</v>
      </c>
      <c r="BFJ21" s="499">
        <v>2.8</v>
      </c>
      <c r="BFK21" s="499">
        <v>2.6</v>
      </c>
      <c r="BFL21" s="499">
        <v>2.4</v>
      </c>
      <c r="BFM21" s="500">
        <v>2.1</v>
      </c>
      <c r="BFN21" s="499">
        <v>2.1</v>
      </c>
      <c r="BFO21" s="499">
        <v>2.2000000000000002</v>
      </c>
      <c r="BFP21" s="499">
        <v>2.6</v>
      </c>
      <c r="BFQ21" s="499">
        <v>3.1</v>
      </c>
      <c r="BFR21" s="499">
        <v>3.6</v>
      </c>
      <c r="BFS21" s="499">
        <v>4.0999999999999996</v>
      </c>
      <c r="BFT21" s="499">
        <v>4.2</v>
      </c>
      <c r="BFU21" s="499">
        <v>4.3</v>
      </c>
      <c r="BFV21" s="499">
        <v>4.3</v>
      </c>
      <c r="BFW21" s="499">
        <v>4.5999999999999996</v>
      </c>
      <c r="BFX21" s="499">
        <v>5.2</v>
      </c>
      <c r="BFY21" s="500">
        <v>5.7</v>
      </c>
      <c r="BFZ21" s="499">
        <v>6.1</v>
      </c>
      <c r="BGA21" s="499">
        <v>6.4</v>
      </c>
      <c r="BGB21" s="499">
        <v>7</v>
      </c>
      <c r="BGC21" s="503" t="s">
        <v>284</v>
      </c>
      <c r="BGD21" s="499">
        <v>4</v>
      </c>
      <c r="BGE21" s="499">
        <v>4</v>
      </c>
      <c r="BGF21" s="499">
        <v>4</v>
      </c>
      <c r="BGG21" s="499">
        <v>4</v>
      </c>
      <c r="BGH21" s="499">
        <v>4</v>
      </c>
      <c r="BGI21" s="499">
        <v>4</v>
      </c>
      <c r="BGJ21" s="499">
        <v>3</v>
      </c>
      <c r="BGK21" s="499">
        <v>3</v>
      </c>
      <c r="BGL21" s="499">
        <v>4</v>
      </c>
      <c r="BGM21" s="499">
        <v>4</v>
      </c>
      <c r="BGN21" s="499">
        <v>4</v>
      </c>
      <c r="BGO21" s="500">
        <v>4</v>
      </c>
      <c r="BGP21" s="501">
        <v>3.6</v>
      </c>
      <c r="BGQ21" s="501">
        <v>3.5</v>
      </c>
      <c r="BGR21" s="501">
        <v>3.6</v>
      </c>
      <c r="BGS21" s="501">
        <v>3.5</v>
      </c>
      <c r="BGT21" s="501">
        <v>3.4</v>
      </c>
      <c r="BGU21" s="501">
        <v>3.6</v>
      </c>
      <c r="BGV21" s="501">
        <v>3.8</v>
      </c>
      <c r="BGW21" s="501">
        <v>3.8</v>
      </c>
      <c r="BGX21" s="501">
        <v>3.8</v>
      </c>
      <c r="BGY21" s="501">
        <v>4</v>
      </c>
      <c r="BGZ21" s="501">
        <v>3.8</v>
      </c>
      <c r="BHA21" s="502">
        <v>3.7</v>
      </c>
      <c r="BHB21" s="501">
        <v>3.3</v>
      </c>
      <c r="BHC21" s="501">
        <v>3.1</v>
      </c>
      <c r="BHD21" s="501">
        <v>3.1</v>
      </c>
      <c r="BHE21" s="501">
        <v>3.2</v>
      </c>
      <c r="BHF21" s="501">
        <v>3.1</v>
      </c>
      <c r="BHG21" s="501">
        <v>3.1</v>
      </c>
      <c r="BHH21" s="501">
        <v>2.9</v>
      </c>
      <c r="BHI21" s="501">
        <v>3</v>
      </c>
      <c r="BHJ21" s="501">
        <v>2.9</v>
      </c>
      <c r="BHK21" s="501">
        <v>2.8</v>
      </c>
      <c r="BHL21" s="501">
        <v>3.1</v>
      </c>
      <c r="BHM21" s="502">
        <v>3.4</v>
      </c>
      <c r="BHN21" s="499">
        <v>3.9</v>
      </c>
      <c r="BHO21" s="499">
        <v>4.2</v>
      </c>
      <c r="BHP21" s="499">
        <v>3.8</v>
      </c>
      <c r="BHQ21" s="499">
        <v>3.3</v>
      </c>
      <c r="BHR21" s="499">
        <v>2.7</v>
      </c>
      <c r="BHS21" s="499">
        <v>2.5</v>
      </c>
      <c r="BHT21" s="499">
        <v>2.7</v>
      </c>
      <c r="BHU21" s="499">
        <v>2.9</v>
      </c>
      <c r="BHV21" s="499">
        <v>2.8</v>
      </c>
      <c r="BHW21" s="499">
        <v>2.6</v>
      </c>
      <c r="BHX21" s="499">
        <v>2.4</v>
      </c>
      <c r="BHY21" s="500">
        <v>2.1</v>
      </c>
      <c r="BHZ21" s="499">
        <v>2.1</v>
      </c>
      <c r="BIA21" s="499">
        <v>2.2000000000000002</v>
      </c>
      <c r="BIB21" s="499">
        <v>2.6</v>
      </c>
      <c r="BIC21" s="499">
        <v>3.1</v>
      </c>
      <c r="BID21" s="499">
        <v>3.6</v>
      </c>
      <c r="BIE21" s="499">
        <v>4.0999999999999996</v>
      </c>
      <c r="BIF21" s="499">
        <v>4.2</v>
      </c>
      <c r="BIG21" s="499">
        <v>4.3</v>
      </c>
      <c r="BIH21" s="499">
        <v>4.3</v>
      </c>
      <c r="BII21" s="499">
        <v>4.5999999999999996</v>
      </c>
      <c r="BIJ21" s="499">
        <v>5.2</v>
      </c>
      <c r="BIK21" s="500">
        <v>5.7</v>
      </c>
      <c r="BIL21" s="499">
        <v>6.1</v>
      </c>
      <c r="BIM21" s="499">
        <v>6.4</v>
      </c>
      <c r="BIN21" s="499">
        <v>7</v>
      </c>
      <c r="BIO21" s="503" t="s">
        <v>284</v>
      </c>
      <c r="BIP21" s="499">
        <v>4</v>
      </c>
      <c r="BIQ21" s="499">
        <v>4</v>
      </c>
      <c r="BIR21" s="499">
        <v>4</v>
      </c>
      <c r="BIS21" s="499">
        <v>4</v>
      </c>
      <c r="BIT21" s="499">
        <v>4</v>
      </c>
      <c r="BIU21" s="499">
        <v>4</v>
      </c>
      <c r="BIV21" s="499">
        <v>3</v>
      </c>
      <c r="BIW21" s="499">
        <v>3</v>
      </c>
      <c r="BIX21" s="499">
        <v>4</v>
      </c>
      <c r="BIY21" s="499">
        <v>4</v>
      </c>
      <c r="BIZ21" s="499">
        <v>4</v>
      </c>
      <c r="BJA21" s="500">
        <v>4</v>
      </c>
      <c r="BJB21" s="501">
        <v>3.6</v>
      </c>
      <c r="BJC21" s="501">
        <v>3.5</v>
      </c>
      <c r="BJD21" s="501">
        <v>3.6</v>
      </c>
      <c r="BJE21" s="501">
        <v>3.5</v>
      </c>
      <c r="BJF21" s="501">
        <v>3.4</v>
      </c>
      <c r="BJG21" s="501">
        <v>3.6</v>
      </c>
      <c r="BJH21" s="501">
        <v>3.8</v>
      </c>
      <c r="BJI21" s="501">
        <v>3.8</v>
      </c>
      <c r="BJJ21" s="501">
        <v>3.8</v>
      </c>
      <c r="BJK21" s="501">
        <v>4</v>
      </c>
      <c r="BJL21" s="501">
        <v>3.8</v>
      </c>
      <c r="BJM21" s="502">
        <v>3.7</v>
      </c>
      <c r="BJN21" s="501">
        <v>3.3</v>
      </c>
      <c r="BJO21" s="501">
        <v>3.1</v>
      </c>
      <c r="BJP21" s="501">
        <v>3.1</v>
      </c>
      <c r="BJQ21" s="501">
        <v>3.2</v>
      </c>
      <c r="BJR21" s="501">
        <v>3.1</v>
      </c>
      <c r="BJS21" s="501">
        <v>3.1</v>
      </c>
      <c r="BJT21" s="501">
        <v>2.9</v>
      </c>
      <c r="BJU21" s="501">
        <v>3</v>
      </c>
      <c r="BJV21" s="501">
        <v>2.9</v>
      </c>
      <c r="BJW21" s="501">
        <v>2.8</v>
      </c>
      <c r="BJX21" s="501">
        <v>3.1</v>
      </c>
      <c r="BJY21" s="502">
        <v>3.4</v>
      </c>
      <c r="BJZ21" s="499">
        <v>3.9</v>
      </c>
      <c r="BKA21" s="499">
        <v>4.2</v>
      </c>
      <c r="BKB21" s="499">
        <v>3.8</v>
      </c>
      <c r="BKC21" s="499">
        <v>3.3</v>
      </c>
      <c r="BKD21" s="499">
        <v>2.7</v>
      </c>
      <c r="BKE21" s="499">
        <v>2.5</v>
      </c>
      <c r="BKF21" s="499">
        <v>2.7</v>
      </c>
      <c r="BKG21" s="499">
        <v>2.9</v>
      </c>
      <c r="BKH21" s="499">
        <v>2.8</v>
      </c>
      <c r="BKI21" s="499">
        <v>2.6</v>
      </c>
      <c r="BKJ21" s="499">
        <v>2.4</v>
      </c>
      <c r="BKK21" s="500">
        <v>2.1</v>
      </c>
      <c r="BKL21" s="499">
        <v>2.1</v>
      </c>
      <c r="BKM21" s="499">
        <v>2.2000000000000002</v>
      </c>
      <c r="BKN21" s="499">
        <v>2.6</v>
      </c>
      <c r="BKO21" s="499">
        <v>3.1</v>
      </c>
      <c r="BKP21" s="499">
        <v>3.6</v>
      </c>
      <c r="BKQ21" s="499">
        <v>4.0999999999999996</v>
      </c>
      <c r="BKR21" s="499">
        <v>4.2</v>
      </c>
      <c r="BKS21" s="499">
        <v>4.3</v>
      </c>
      <c r="BKT21" s="499">
        <v>4.3</v>
      </c>
      <c r="BKU21" s="499">
        <v>4.5999999999999996</v>
      </c>
      <c r="BKV21" s="499">
        <v>5.2</v>
      </c>
      <c r="BKW21" s="500">
        <v>5.7</v>
      </c>
      <c r="BKX21" s="499">
        <v>6.1</v>
      </c>
      <c r="BKY21" s="499">
        <v>6.4</v>
      </c>
      <c r="BKZ21" s="499">
        <v>7</v>
      </c>
      <c r="BLA21" s="503" t="s">
        <v>284</v>
      </c>
      <c r="BLB21" s="499">
        <v>4</v>
      </c>
      <c r="BLC21" s="499">
        <v>4</v>
      </c>
      <c r="BLD21" s="499">
        <v>4</v>
      </c>
      <c r="BLE21" s="499">
        <v>4</v>
      </c>
      <c r="BLF21" s="499">
        <v>4</v>
      </c>
      <c r="BLG21" s="499">
        <v>4</v>
      </c>
      <c r="BLH21" s="499">
        <v>3</v>
      </c>
      <c r="BLI21" s="499">
        <v>3</v>
      </c>
      <c r="BLJ21" s="499">
        <v>4</v>
      </c>
      <c r="BLK21" s="499">
        <v>4</v>
      </c>
      <c r="BLL21" s="499">
        <v>4</v>
      </c>
      <c r="BLM21" s="500">
        <v>4</v>
      </c>
      <c r="BLN21" s="501">
        <v>3.6</v>
      </c>
      <c r="BLO21" s="501">
        <v>3.5</v>
      </c>
      <c r="BLP21" s="501">
        <v>3.6</v>
      </c>
      <c r="BLQ21" s="501">
        <v>3.5</v>
      </c>
      <c r="BLR21" s="501">
        <v>3.4</v>
      </c>
      <c r="BLS21" s="501">
        <v>3.6</v>
      </c>
      <c r="BLT21" s="501">
        <v>3.8</v>
      </c>
      <c r="BLU21" s="501">
        <v>3.8</v>
      </c>
      <c r="BLV21" s="501">
        <v>3.8</v>
      </c>
      <c r="BLW21" s="501">
        <v>4</v>
      </c>
      <c r="BLX21" s="501">
        <v>3.8</v>
      </c>
      <c r="BLY21" s="502">
        <v>3.7</v>
      </c>
      <c r="BLZ21" s="501">
        <v>3.3</v>
      </c>
      <c r="BMA21" s="501">
        <v>3.1</v>
      </c>
      <c r="BMB21" s="501">
        <v>3.1</v>
      </c>
      <c r="BMC21" s="501">
        <v>3.2</v>
      </c>
      <c r="BMD21" s="501">
        <v>3.1</v>
      </c>
      <c r="BME21" s="501">
        <v>3.1</v>
      </c>
      <c r="BMF21" s="501">
        <v>2.9</v>
      </c>
      <c r="BMG21" s="501">
        <v>3</v>
      </c>
      <c r="BMH21" s="501">
        <v>2.9</v>
      </c>
      <c r="BMI21" s="501">
        <v>2.8</v>
      </c>
      <c r="BMJ21" s="501">
        <v>3.1</v>
      </c>
      <c r="BMK21" s="502">
        <v>3.4</v>
      </c>
      <c r="BML21" s="499">
        <v>3.9</v>
      </c>
      <c r="BMM21" s="499">
        <v>4.2</v>
      </c>
      <c r="BMN21" s="499">
        <v>3.8</v>
      </c>
      <c r="BMO21" s="499">
        <v>3.3</v>
      </c>
      <c r="BMP21" s="499">
        <v>2.7</v>
      </c>
      <c r="BMQ21" s="499">
        <v>2.5</v>
      </c>
      <c r="BMR21" s="499">
        <v>2.7</v>
      </c>
      <c r="BMS21" s="499">
        <v>2.9</v>
      </c>
      <c r="BMT21" s="499">
        <v>2.8</v>
      </c>
      <c r="BMU21" s="499">
        <v>2.6</v>
      </c>
      <c r="BMV21" s="499">
        <v>2.4</v>
      </c>
      <c r="BMW21" s="500">
        <v>2.1</v>
      </c>
      <c r="BMX21" s="499">
        <v>2.1</v>
      </c>
      <c r="BMY21" s="499">
        <v>2.2000000000000002</v>
      </c>
      <c r="BMZ21" s="499">
        <v>2.6</v>
      </c>
      <c r="BNA21" s="499">
        <v>3.1</v>
      </c>
      <c r="BNB21" s="499">
        <v>3.6</v>
      </c>
      <c r="BNC21" s="499">
        <v>4.0999999999999996</v>
      </c>
      <c r="BND21" s="499">
        <v>4.2</v>
      </c>
      <c r="BNE21" s="499">
        <v>4.3</v>
      </c>
      <c r="BNF21" s="499">
        <v>4.3</v>
      </c>
      <c r="BNG21" s="499">
        <v>4.5999999999999996</v>
      </c>
      <c r="BNH21" s="499">
        <v>5.2</v>
      </c>
      <c r="BNI21" s="500">
        <v>5.7</v>
      </c>
      <c r="BNJ21" s="499">
        <v>6.1</v>
      </c>
      <c r="BNK21" s="499">
        <v>6.4</v>
      </c>
      <c r="BNL21" s="499">
        <v>7</v>
      </c>
      <c r="BNM21" s="503" t="s">
        <v>284</v>
      </c>
      <c r="BNN21" s="499">
        <v>4</v>
      </c>
      <c r="BNO21" s="499">
        <v>4</v>
      </c>
      <c r="BNP21" s="499">
        <v>4</v>
      </c>
      <c r="BNQ21" s="499">
        <v>4</v>
      </c>
      <c r="BNR21" s="499">
        <v>4</v>
      </c>
      <c r="BNS21" s="499">
        <v>4</v>
      </c>
      <c r="BNT21" s="499">
        <v>3</v>
      </c>
      <c r="BNU21" s="499">
        <v>3</v>
      </c>
      <c r="BNV21" s="499">
        <v>4</v>
      </c>
      <c r="BNW21" s="499">
        <v>4</v>
      </c>
      <c r="BNX21" s="499">
        <v>4</v>
      </c>
      <c r="BNY21" s="500">
        <v>4</v>
      </c>
      <c r="BNZ21" s="501">
        <v>3.6</v>
      </c>
      <c r="BOA21" s="501">
        <v>3.5</v>
      </c>
      <c r="BOB21" s="501">
        <v>3.6</v>
      </c>
      <c r="BOC21" s="501">
        <v>3.5</v>
      </c>
      <c r="BOD21" s="501">
        <v>3.4</v>
      </c>
      <c r="BOE21" s="501">
        <v>3.6</v>
      </c>
      <c r="BOF21" s="501">
        <v>3.8</v>
      </c>
      <c r="BOG21" s="501">
        <v>3.8</v>
      </c>
      <c r="BOH21" s="501">
        <v>3.8</v>
      </c>
      <c r="BOI21" s="501">
        <v>4</v>
      </c>
      <c r="BOJ21" s="501">
        <v>3.8</v>
      </c>
      <c r="BOK21" s="502">
        <v>3.7</v>
      </c>
      <c r="BOL21" s="501">
        <v>3.3</v>
      </c>
      <c r="BOM21" s="501">
        <v>3.1</v>
      </c>
      <c r="BON21" s="501">
        <v>3.1</v>
      </c>
      <c r="BOO21" s="501">
        <v>3.2</v>
      </c>
      <c r="BOP21" s="501">
        <v>3.1</v>
      </c>
      <c r="BOQ21" s="501">
        <v>3.1</v>
      </c>
      <c r="BOR21" s="501">
        <v>2.9</v>
      </c>
      <c r="BOS21" s="501">
        <v>3</v>
      </c>
      <c r="BOT21" s="501">
        <v>2.9</v>
      </c>
      <c r="BOU21" s="501">
        <v>2.8</v>
      </c>
      <c r="BOV21" s="501">
        <v>3.1</v>
      </c>
      <c r="BOW21" s="502">
        <v>3.4</v>
      </c>
      <c r="BOX21" s="499">
        <v>3.9</v>
      </c>
      <c r="BOY21" s="499">
        <v>4.2</v>
      </c>
      <c r="BOZ21" s="499">
        <v>3.8</v>
      </c>
      <c r="BPA21" s="499">
        <v>3.3</v>
      </c>
      <c r="BPB21" s="499">
        <v>2.7</v>
      </c>
      <c r="BPC21" s="499">
        <v>2.5</v>
      </c>
      <c r="BPD21" s="499">
        <v>2.7</v>
      </c>
      <c r="BPE21" s="499">
        <v>2.9</v>
      </c>
      <c r="BPF21" s="499">
        <v>2.8</v>
      </c>
      <c r="BPG21" s="499">
        <v>2.6</v>
      </c>
      <c r="BPH21" s="499">
        <v>2.4</v>
      </c>
      <c r="BPI21" s="500">
        <v>2.1</v>
      </c>
      <c r="BPJ21" s="499">
        <v>2.1</v>
      </c>
      <c r="BPK21" s="499">
        <v>2.2000000000000002</v>
      </c>
      <c r="BPL21" s="499">
        <v>2.6</v>
      </c>
      <c r="BPM21" s="499">
        <v>3.1</v>
      </c>
      <c r="BPN21" s="499">
        <v>3.6</v>
      </c>
      <c r="BPO21" s="499">
        <v>4.0999999999999996</v>
      </c>
      <c r="BPP21" s="499">
        <v>4.2</v>
      </c>
      <c r="BPQ21" s="499">
        <v>4.3</v>
      </c>
      <c r="BPR21" s="499">
        <v>4.3</v>
      </c>
      <c r="BPS21" s="499">
        <v>4.5999999999999996</v>
      </c>
      <c r="BPT21" s="499">
        <v>5.2</v>
      </c>
      <c r="BPU21" s="500">
        <v>5.7</v>
      </c>
      <c r="BPV21" s="499">
        <v>6.1</v>
      </c>
      <c r="BPW21" s="499">
        <v>6.4</v>
      </c>
      <c r="BPX21" s="499">
        <v>7</v>
      </c>
      <c r="BPY21" s="503" t="s">
        <v>284</v>
      </c>
      <c r="BPZ21" s="499">
        <v>4</v>
      </c>
      <c r="BQA21" s="499">
        <v>4</v>
      </c>
      <c r="BQB21" s="499">
        <v>4</v>
      </c>
      <c r="BQC21" s="499">
        <v>4</v>
      </c>
      <c r="BQD21" s="499">
        <v>4</v>
      </c>
      <c r="BQE21" s="499">
        <v>4</v>
      </c>
      <c r="BQF21" s="499">
        <v>3</v>
      </c>
      <c r="BQG21" s="499">
        <v>3</v>
      </c>
      <c r="BQH21" s="499">
        <v>4</v>
      </c>
      <c r="BQI21" s="499">
        <v>4</v>
      </c>
      <c r="BQJ21" s="499">
        <v>4</v>
      </c>
      <c r="BQK21" s="500">
        <v>4</v>
      </c>
      <c r="BQL21" s="501">
        <v>3.6</v>
      </c>
      <c r="BQM21" s="501">
        <v>3.5</v>
      </c>
      <c r="BQN21" s="501">
        <v>3.6</v>
      </c>
      <c r="BQO21" s="501">
        <v>3.5</v>
      </c>
      <c r="BQP21" s="501">
        <v>3.4</v>
      </c>
      <c r="BQQ21" s="501">
        <v>3.6</v>
      </c>
      <c r="BQR21" s="501">
        <v>3.8</v>
      </c>
      <c r="BQS21" s="501">
        <v>3.8</v>
      </c>
      <c r="BQT21" s="501">
        <v>3.8</v>
      </c>
      <c r="BQU21" s="501">
        <v>4</v>
      </c>
      <c r="BQV21" s="501">
        <v>3.8</v>
      </c>
      <c r="BQW21" s="502">
        <v>3.7</v>
      </c>
      <c r="BQX21" s="501">
        <v>3.3</v>
      </c>
      <c r="BQY21" s="501">
        <v>3.1</v>
      </c>
      <c r="BQZ21" s="501">
        <v>3.1</v>
      </c>
      <c r="BRA21" s="501">
        <v>3.2</v>
      </c>
      <c r="BRB21" s="501">
        <v>3.1</v>
      </c>
      <c r="BRC21" s="501">
        <v>3.1</v>
      </c>
      <c r="BRD21" s="501">
        <v>2.9</v>
      </c>
      <c r="BRE21" s="501">
        <v>3</v>
      </c>
      <c r="BRF21" s="501">
        <v>2.9</v>
      </c>
      <c r="BRG21" s="501">
        <v>2.8</v>
      </c>
      <c r="BRH21" s="501">
        <v>3.1</v>
      </c>
      <c r="BRI21" s="502">
        <v>3.4</v>
      </c>
      <c r="BRJ21" s="499">
        <v>3.9</v>
      </c>
      <c r="BRK21" s="499">
        <v>4.2</v>
      </c>
      <c r="BRL21" s="499">
        <v>3.8</v>
      </c>
      <c r="BRM21" s="499">
        <v>3.3</v>
      </c>
      <c r="BRN21" s="499">
        <v>2.7</v>
      </c>
      <c r="BRO21" s="499">
        <v>2.5</v>
      </c>
      <c r="BRP21" s="499">
        <v>2.7</v>
      </c>
      <c r="BRQ21" s="499">
        <v>2.9</v>
      </c>
      <c r="BRR21" s="499">
        <v>2.8</v>
      </c>
      <c r="BRS21" s="499">
        <v>2.6</v>
      </c>
      <c r="BRT21" s="499">
        <v>2.4</v>
      </c>
      <c r="BRU21" s="500">
        <v>2.1</v>
      </c>
      <c r="BRV21" s="499">
        <v>2.1</v>
      </c>
      <c r="BRW21" s="499">
        <v>2.2000000000000002</v>
      </c>
      <c r="BRX21" s="499">
        <v>2.6</v>
      </c>
      <c r="BRY21" s="499">
        <v>3.1</v>
      </c>
      <c r="BRZ21" s="499">
        <v>3.6</v>
      </c>
      <c r="BSA21" s="499">
        <v>4.0999999999999996</v>
      </c>
      <c r="BSB21" s="499">
        <v>4.2</v>
      </c>
      <c r="BSC21" s="499">
        <v>4.3</v>
      </c>
      <c r="BSD21" s="499">
        <v>4.3</v>
      </c>
      <c r="BSE21" s="499">
        <v>4.5999999999999996</v>
      </c>
      <c r="BSF21" s="499">
        <v>5.2</v>
      </c>
      <c r="BSG21" s="500">
        <v>5.7</v>
      </c>
      <c r="BSH21" s="499">
        <v>6.1</v>
      </c>
      <c r="BSI21" s="499">
        <v>6.4</v>
      </c>
      <c r="BSJ21" s="499">
        <v>7</v>
      </c>
      <c r="BSK21" s="503" t="s">
        <v>284</v>
      </c>
      <c r="BSL21" s="499">
        <v>4</v>
      </c>
      <c r="BSM21" s="499">
        <v>4</v>
      </c>
      <c r="BSN21" s="499">
        <v>4</v>
      </c>
      <c r="BSO21" s="499">
        <v>4</v>
      </c>
      <c r="BSP21" s="499">
        <v>4</v>
      </c>
      <c r="BSQ21" s="499">
        <v>4</v>
      </c>
      <c r="BSR21" s="499">
        <v>3</v>
      </c>
      <c r="BSS21" s="499">
        <v>3</v>
      </c>
      <c r="BST21" s="499">
        <v>4</v>
      </c>
      <c r="BSU21" s="499">
        <v>4</v>
      </c>
      <c r="BSV21" s="499">
        <v>4</v>
      </c>
      <c r="BSW21" s="500">
        <v>4</v>
      </c>
      <c r="BSX21" s="501">
        <v>3.6</v>
      </c>
      <c r="BSY21" s="501">
        <v>3.5</v>
      </c>
      <c r="BSZ21" s="501">
        <v>3.6</v>
      </c>
      <c r="BTA21" s="501">
        <v>3.5</v>
      </c>
      <c r="BTB21" s="501">
        <v>3.4</v>
      </c>
      <c r="BTC21" s="501">
        <v>3.6</v>
      </c>
      <c r="BTD21" s="501">
        <v>3.8</v>
      </c>
      <c r="BTE21" s="501">
        <v>3.8</v>
      </c>
      <c r="BTF21" s="501">
        <v>3.8</v>
      </c>
      <c r="BTG21" s="501">
        <v>4</v>
      </c>
      <c r="BTH21" s="501">
        <v>3.8</v>
      </c>
      <c r="BTI21" s="502">
        <v>3.7</v>
      </c>
      <c r="BTJ21" s="501">
        <v>3.3</v>
      </c>
      <c r="BTK21" s="501">
        <v>3.1</v>
      </c>
      <c r="BTL21" s="501">
        <v>3.1</v>
      </c>
      <c r="BTM21" s="501">
        <v>3.2</v>
      </c>
      <c r="BTN21" s="501">
        <v>3.1</v>
      </c>
      <c r="BTO21" s="501">
        <v>3.1</v>
      </c>
      <c r="BTP21" s="501">
        <v>2.9</v>
      </c>
      <c r="BTQ21" s="501">
        <v>3</v>
      </c>
      <c r="BTR21" s="501">
        <v>2.9</v>
      </c>
      <c r="BTS21" s="501">
        <v>2.8</v>
      </c>
      <c r="BTT21" s="501">
        <v>3.1</v>
      </c>
      <c r="BTU21" s="502">
        <v>3.4</v>
      </c>
      <c r="BTV21" s="499">
        <v>3.9</v>
      </c>
      <c r="BTW21" s="499">
        <v>4.2</v>
      </c>
      <c r="BTX21" s="499">
        <v>3.8</v>
      </c>
      <c r="BTY21" s="499">
        <v>3.3</v>
      </c>
      <c r="BTZ21" s="499">
        <v>2.7</v>
      </c>
      <c r="BUA21" s="499">
        <v>2.5</v>
      </c>
      <c r="BUB21" s="499">
        <v>2.7</v>
      </c>
      <c r="BUC21" s="499">
        <v>2.9</v>
      </c>
      <c r="BUD21" s="499">
        <v>2.8</v>
      </c>
      <c r="BUE21" s="499">
        <v>2.6</v>
      </c>
      <c r="BUF21" s="499">
        <v>2.4</v>
      </c>
      <c r="BUG21" s="500">
        <v>2.1</v>
      </c>
      <c r="BUH21" s="499">
        <v>2.1</v>
      </c>
      <c r="BUI21" s="499">
        <v>2.2000000000000002</v>
      </c>
      <c r="BUJ21" s="499">
        <v>2.6</v>
      </c>
      <c r="BUK21" s="499">
        <v>3.1</v>
      </c>
      <c r="BUL21" s="499">
        <v>3.6</v>
      </c>
      <c r="BUM21" s="499">
        <v>4.0999999999999996</v>
      </c>
      <c r="BUN21" s="499">
        <v>4.2</v>
      </c>
      <c r="BUO21" s="499">
        <v>4.3</v>
      </c>
      <c r="BUP21" s="499">
        <v>4.3</v>
      </c>
      <c r="BUQ21" s="499">
        <v>4.5999999999999996</v>
      </c>
      <c r="BUR21" s="499">
        <v>5.2</v>
      </c>
      <c r="BUS21" s="500">
        <v>5.7</v>
      </c>
      <c r="BUT21" s="499">
        <v>6.1</v>
      </c>
      <c r="BUU21" s="499">
        <v>6.4</v>
      </c>
      <c r="BUV21" s="499">
        <v>7</v>
      </c>
      <c r="BUW21" s="503" t="s">
        <v>284</v>
      </c>
      <c r="BUX21" s="499">
        <v>4</v>
      </c>
      <c r="BUY21" s="499">
        <v>4</v>
      </c>
      <c r="BUZ21" s="499">
        <v>4</v>
      </c>
      <c r="BVA21" s="499">
        <v>4</v>
      </c>
      <c r="BVB21" s="499">
        <v>4</v>
      </c>
      <c r="BVC21" s="499">
        <v>4</v>
      </c>
      <c r="BVD21" s="499">
        <v>3</v>
      </c>
      <c r="BVE21" s="499">
        <v>3</v>
      </c>
      <c r="BVF21" s="499">
        <v>4</v>
      </c>
      <c r="BVG21" s="499">
        <v>4</v>
      </c>
      <c r="BVH21" s="499">
        <v>4</v>
      </c>
      <c r="BVI21" s="500">
        <v>4</v>
      </c>
      <c r="BVJ21" s="501">
        <v>3.6</v>
      </c>
      <c r="BVK21" s="501">
        <v>3.5</v>
      </c>
      <c r="BVL21" s="501">
        <v>3.6</v>
      </c>
      <c r="BVM21" s="501">
        <v>3.5</v>
      </c>
      <c r="BVN21" s="501">
        <v>3.4</v>
      </c>
      <c r="BVO21" s="501">
        <v>3.6</v>
      </c>
      <c r="BVP21" s="501">
        <v>3.8</v>
      </c>
      <c r="BVQ21" s="501">
        <v>3.8</v>
      </c>
      <c r="BVR21" s="501">
        <v>3.8</v>
      </c>
      <c r="BVS21" s="501">
        <v>4</v>
      </c>
      <c r="BVT21" s="501">
        <v>3.8</v>
      </c>
      <c r="BVU21" s="502">
        <v>3.7</v>
      </c>
      <c r="BVV21" s="501">
        <v>3.3</v>
      </c>
      <c r="BVW21" s="501">
        <v>3.1</v>
      </c>
      <c r="BVX21" s="501">
        <v>3.1</v>
      </c>
      <c r="BVY21" s="501">
        <v>3.2</v>
      </c>
      <c r="BVZ21" s="501">
        <v>3.1</v>
      </c>
      <c r="BWA21" s="501">
        <v>3.1</v>
      </c>
      <c r="BWB21" s="501">
        <v>2.9</v>
      </c>
      <c r="BWC21" s="501">
        <v>3</v>
      </c>
      <c r="BWD21" s="501">
        <v>2.9</v>
      </c>
      <c r="BWE21" s="501">
        <v>2.8</v>
      </c>
      <c r="BWF21" s="501">
        <v>3.1</v>
      </c>
      <c r="BWG21" s="502">
        <v>3.4</v>
      </c>
      <c r="BWH21" s="499">
        <v>3.9</v>
      </c>
      <c r="BWI21" s="499">
        <v>4.2</v>
      </c>
      <c r="BWJ21" s="499">
        <v>3.8</v>
      </c>
      <c r="BWK21" s="499">
        <v>3.3</v>
      </c>
      <c r="BWL21" s="499">
        <v>2.7</v>
      </c>
      <c r="BWM21" s="499">
        <v>2.5</v>
      </c>
      <c r="BWN21" s="499">
        <v>2.7</v>
      </c>
      <c r="BWO21" s="499">
        <v>2.9</v>
      </c>
      <c r="BWP21" s="499">
        <v>2.8</v>
      </c>
      <c r="BWQ21" s="499">
        <v>2.6</v>
      </c>
      <c r="BWR21" s="499">
        <v>2.4</v>
      </c>
      <c r="BWS21" s="500">
        <v>2.1</v>
      </c>
      <c r="BWT21" s="499">
        <v>2.1</v>
      </c>
      <c r="BWU21" s="499">
        <v>2.2000000000000002</v>
      </c>
      <c r="BWV21" s="499">
        <v>2.6</v>
      </c>
      <c r="BWW21" s="499">
        <v>3.1</v>
      </c>
      <c r="BWX21" s="499">
        <v>3.6</v>
      </c>
      <c r="BWY21" s="499">
        <v>4.0999999999999996</v>
      </c>
      <c r="BWZ21" s="499">
        <v>4.2</v>
      </c>
      <c r="BXA21" s="499">
        <v>4.3</v>
      </c>
      <c r="BXB21" s="499">
        <v>4.3</v>
      </c>
      <c r="BXC21" s="499">
        <v>4.5999999999999996</v>
      </c>
      <c r="BXD21" s="499">
        <v>5.2</v>
      </c>
      <c r="BXE21" s="500">
        <v>5.7</v>
      </c>
      <c r="BXF21" s="499">
        <v>6.1</v>
      </c>
      <c r="BXG21" s="499">
        <v>6.4</v>
      </c>
      <c r="BXH21" s="499">
        <v>7</v>
      </c>
      <c r="BXI21" s="503" t="s">
        <v>284</v>
      </c>
      <c r="BXJ21" s="499">
        <v>4</v>
      </c>
      <c r="BXK21" s="499">
        <v>4</v>
      </c>
      <c r="BXL21" s="499">
        <v>4</v>
      </c>
      <c r="BXM21" s="499">
        <v>4</v>
      </c>
      <c r="BXN21" s="499">
        <v>4</v>
      </c>
      <c r="BXO21" s="499">
        <v>4</v>
      </c>
      <c r="BXP21" s="499">
        <v>3</v>
      </c>
      <c r="BXQ21" s="499">
        <v>3</v>
      </c>
      <c r="BXR21" s="499">
        <v>4</v>
      </c>
      <c r="BXS21" s="499">
        <v>4</v>
      </c>
      <c r="BXT21" s="499">
        <v>4</v>
      </c>
      <c r="BXU21" s="500">
        <v>4</v>
      </c>
      <c r="BXV21" s="501">
        <v>3.6</v>
      </c>
      <c r="BXW21" s="501">
        <v>3.5</v>
      </c>
      <c r="BXX21" s="501">
        <v>3.6</v>
      </c>
      <c r="BXY21" s="501">
        <v>3.5</v>
      </c>
      <c r="BXZ21" s="501">
        <v>3.4</v>
      </c>
      <c r="BYA21" s="501">
        <v>3.6</v>
      </c>
      <c r="BYB21" s="501">
        <v>3.8</v>
      </c>
      <c r="BYC21" s="501">
        <v>3.8</v>
      </c>
      <c r="BYD21" s="501">
        <v>3.8</v>
      </c>
      <c r="BYE21" s="501">
        <v>4</v>
      </c>
      <c r="BYF21" s="501">
        <v>3.8</v>
      </c>
      <c r="BYG21" s="502">
        <v>3.7</v>
      </c>
      <c r="BYH21" s="501">
        <v>3.3</v>
      </c>
      <c r="BYI21" s="501">
        <v>3.1</v>
      </c>
      <c r="BYJ21" s="501">
        <v>3.1</v>
      </c>
      <c r="BYK21" s="501">
        <v>3.2</v>
      </c>
      <c r="BYL21" s="501">
        <v>3.1</v>
      </c>
      <c r="BYM21" s="501">
        <v>3.1</v>
      </c>
      <c r="BYN21" s="501">
        <v>2.9</v>
      </c>
      <c r="BYO21" s="501">
        <v>3</v>
      </c>
      <c r="BYP21" s="501">
        <v>2.9</v>
      </c>
      <c r="BYQ21" s="501">
        <v>2.8</v>
      </c>
      <c r="BYR21" s="501">
        <v>3.1</v>
      </c>
      <c r="BYS21" s="502">
        <v>3.4</v>
      </c>
      <c r="BYT21" s="499">
        <v>3.9</v>
      </c>
      <c r="BYU21" s="499">
        <v>4.2</v>
      </c>
      <c r="BYV21" s="499">
        <v>3.8</v>
      </c>
      <c r="BYW21" s="499">
        <v>3.3</v>
      </c>
      <c r="BYX21" s="499">
        <v>2.7</v>
      </c>
      <c r="BYY21" s="499">
        <v>2.5</v>
      </c>
      <c r="BYZ21" s="499">
        <v>2.7</v>
      </c>
      <c r="BZA21" s="499">
        <v>2.9</v>
      </c>
      <c r="BZB21" s="499">
        <v>2.8</v>
      </c>
      <c r="BZC21" s="499">
        <v>2.6</v>
      </c>
      <c r="BZD21" s="499">
        <v>2.4</v>
      </c>
      <c r="BZE21" s="500">
        <v>2.1</v>
      </c>
      <c r="BZF21" s="499">
        <v>2.1</v>
      </c>
      <c r="BZG21" s="499">
        <v>2.2000000000000002</v>
      </c>
      <c r="BZH21" s="499">
        <v>2.6</v>
      </c>
      <c r="BZI21" s="499">
        <v>3.1</v>
      </c>
      <c r="BZJ21" s="499">
        <v>3.6</v>
      </c>
      <c r="BZK21" s="499">
        <v>4.0999999999999996</v>
      </c>
      <c r="BZL21" s="499">
        <v>4.2</v>
      </c>
      <c r="BZM21" s="499">
        <v>4.3</v>
      </c>
      <c r="BZN21" s="499">
        <v>4.3</v>
      </c>
      <c r="BZO21" s="499">
        <v>4.5999999999999996</v>
      </c>
      <c r="BZP21" s="499">
        <v>5.2</v>
      </c>
      <c r="BZQ21" s="500">
        <v>5.7</v>
      </c>
      <c r="BZR21" s="499">
        <v>6.1</v>
      </c>
      <c r="BZS21" s="499">
        <v>6.4</v>
      </c>
      <c r="BZT21" s="499">
        <v>7</v>
      </c>
      <c r="BZU21" s="503" t="s">
        <v>284</v>
      </c>
      <c r="BZV21" s="499">
        <v>4</v>
      </c>
      <c r="BZW21" s="499">
        <v>4</v>
      </c>
      <c r="BZX21" s="499">
        <v>4</v>
      </c>
      <c r="BZY21" s="499">
        <v>4</v>
      </c>
      <c r="BZZ21" s="499">
        <v>4</v>
      </c>
      <c r="CAA21" s="499">
        <v>4</v>
      </c>
      <c r="CAB21" s="499">
        <v>3</v>
      </c>
      <c r="CAC21" s="499">
        <v>3</v>
      </c>
      <c r="CAD21" s="499">
        <v>4</v>
      </c>
      <c r="CAE21" s="499">
        <v>4</v>
      </c>
      <c r="CAF21" s="499">
        <v>4</v>
      </c>
      <c r="CAG21" s="500">
        <v>4</v>
      </c>
      <c r="CAH21" s="501">
        <v>3.6</v>
      </c>
      <c r="CAI21" s="501">
        <v>3.5</v>
      </c>
      <c r="CAJ21" s="501">
        <v>3.6</v>
      </c>
      <c r="CAK21" s="501">
        <v>3.5</v>
      </c>
      <c r="CAL21" s="501">
        <v>3.4</v>
      </c>
      <c r="CAM21" s="501">
        <v>3.6</v>
      </c>
      <c r="CAN21" s="501">
        <v>3.8</v>
      </c>
      <c r="CAO21" s="501">
        <v>3.8</v>
      </c>
      <c r="CAP21" s="501">
        <v>3.8</v>
      </c>
      <c r="CAQ21" s="501">
        <v>4</v>
      </c>
      <c r="CAR21" s="501">
        <v>3.8</v>
      </c>
      <c r="CAS21" s="502">
        <v>3.7</v>
      </c>
      <c r="CAT21" s="501">
        <v>3.3</v>
      </c>
      <c r="CAU21" s="501">
        <v>3.1</v>
      </c>
      <c r="CAV21" s="501">
        <v>3.1</v>
      </c>
      <c r="CAW21" s="501">
        <v>3.2</v>
      </c>
      <c r="CAX21" s="501">
        <v>3.1</v>
      </c>
      <c r="CAY21" s="501">
        <v>3.1</v>
      </c>
      <c r="CAZ21" s="501">
        <v>2.9</v>
      </c>
      <c r="CBA21" s="501">
        <v>3</v>
      </c>
      <c r="CBB21" s="501">
        <v>2.9</v>
      </c>
      <c r="CBC21" s="501">
        <v>2.8</v>
      </c>
      <c r="CBD21" s="501">
        <v>3.1</v>
      </c>
      <c r="CBE21" s="502">
        <v>3.4</v>
      </c>
      <c r="CBF21" s="499">
        <v>3.9</v>
      </c>
      <c r="CBG21" s="499">
        <v>4.2</v>
      </c>
      <c r="CBH21" s="499">
        <v>3.8</v>
      </c>
      <c r="CBI21" s="499">
        <v>3.3</v>
      </c>
      <c r="CBJ21" s="499">
        <v>2.7</v>
      </c>
      <c r="CBK21" s="499">
        <v>2.5</v>
      </c>
      <c r="CBL21" s="499">
        <v>2.7</v>
      </c>
      <c r="CBM21" s="499">
        <v>2.9</v>
      </c>
      <c r="CBN21" s="499">
        <v>2.8</v>
      </c>
      <c r="CBO21" s="499">
        <v>2.6</v>
      </c>
      <c r="CBP21" s="499">
        <v>2.4</v>
      </c>
      <c r="CBQ21" s="500">
        <v>2.1</v>
      </c>
      <c r="CBR21" s="499">
        <v>2.1</v>
      </c>
      <c r="CBS21" s="499">
        <v>2.2000000000000002</v>
      </c>
      <c r="CBT21" s="499">
        <v>2.6</v>
      </c>
      <c r="CBU21" s="499">
        <v>3.1</v>
      </c>
      <c r="CBV21" s="499">
        <v>3.6</v>
      </c>
      <c r="CBW21" s="499">
        <v>4.0999999999999996</v>
      </c>
      <c r="CBX21" s="499">
        <v>4.2</v>
      </c>
      <c r="CBY21" s="499">
        <v>4.3</v>
      </c>
      <c r="CBZ21" s="499">
        <v>4.3</v>
      </c>
      <c r="CCA21" s="499">
        <v>4.5999999999999996</v>
      </c>
      <c r="CCB21" s="499">
        <v>5.2</v>
      </c>
      <c r="CCC21" s="500">
        <v>5.7</v>
      </c>
      <c r="CCD21" s="499">
        <v>6.1</v>
      </c>
      <c r="CCE21" s="499">
        <v>6.4</v>
      </c>
      <c r="CCF21" s="499">
        <v>7</v>
      </c>
      <c r="CCG21" s="503" t="s">
        <v>284</v>
      </c>
      <c r="CCH21" s="499">
        <v>4</v>
      </c>
      <c r="CCI21" s="499">
        <v>4</v>
      </c>
      <c r="CCJ21" s="499">
        <v>4</v>
      </c>
      <c r="CCK21" s="499">
        <v>4</v>
      </c>
      <c r="CCL21" s="499">
        <v>4</v>
      </c>
      <c r="CCM21" s="499">
        <v>4</v>
      </c>
      <c r="CCN21" s="499">
        <v>3</v>
      </c>
      <c r="CCO21" s="499">
        <v>3</v>
      </c>
      <c r="CCP21" s="499">
        <v>4</v>
      </c>
      <c r="CCQ21" s="499">
        <v>4</v>
      </c>
      <c r="CCR21" s="499">
        <v>4</v>
      </c>
      <c r="CCS21" s="500">
        <v>4</v>
      </c>
      <c r="CCT21" s="501">
        <v>3.6</v>
      </c>
      <c r="CCU21" s="501">
        <v>3.5</v>
      </c>
      <c r="CCV21" s="501">
        <v>3.6</v>
      </c>
      <c r="CCW21" s="501">
        <v>3.5</v>
      </c>
      <c r="CCX21" s="501">
        <v>3.4</v>
      </c>
      <c r="CCY21" s="501">
        <v>3.6</v>
      </c>
      <c r="CCZ21" s="501">
        <v>3.8</v>
      </c>
      <c r="CDA21" s="501">
        <v>3.8</v>
      </c>
      <c r="CDB21" s="501">
        <v>3.8</v>
      </c>
      <c r="CDC21" s="501">
        <v>4</v>
      </c>
      <c r="CDD21" s="501">
        <v>3.8</v>
      </c>
      <c r="CDE21" s="502">
        <v>3.7</v>
      </c>
      <c r="CDF21" s="501">
        <v>3.3</v>
      </c>
      <c r="CDG21" s="501">
        <v>3.1</v>
      </c>
      <c r="CDH21" s="501">
        <v>3.1</v>
      </c>
      <c r="CDI21" s="501">
        <v>3.2</v>
      </c>
      <c r="CDJ21" s="501">
        <v>3.1</v>
      </c>
      <c r="CDK21" s="501">
        <v>3.1</v>
      </c>
      <c r="CDL21" s="501">
        <v>2.9</v>
      </c>
      <c r="CDM21" s="501">
        <v>3</v>
      </c>
      <c r="CDN21" s="501">
        <v>2.9</v>
      </c>
      <c r="CDO21" s="501">
        <v>2.8</v>
      </c>
      <c r="CDP21" s="501">
        <v>3.1</v>
      </c>
      <c r="CDQ21" s="502">
        <v>3.4</v>
      </c>
      <c r="CDR21" s="499">
        <v>3.9</v>
      </c>
      <c r="CDS21" s="499">
        <v>4.2</v>
      </c>
      <c r="CDT21" s="499">
        <v>3.8</v>
      </c>
      <c r="CDU21" s="499">
        <v>3.3</v>
      </c>
      <c r="CDV21" s="499">
        <v>2.7</v>
      </c>
      <c r="CDW21" s="499">
        <v>2.5</v>
      </c>
      <c r="CDX21" s="499">
        <v>2.7</v>
      </c>
      <c r="CDY21" s="499">
        <v>2.9</v>
      </c>
      <c r="CDZ21" s="499">
        <v>2.8</v>
      </c>
      <c r="CEA21" s="499">
        <v>2.6</v>
      </c>
      <c r="CEB21" s="499">
        <v>2.4</v>
      </c>
      <c r="CEC21" s="500">
        <v>2.1</v>
      </c>
      <c r="CED21" s="499">
        <v>2.1</v>
      </c>
      <c r="CEE21" s="499">
        <v>2.2000000000000002</v>
      </c>
      <c r="CEF21" s="499">
        <v>2.6</v>
      </c>
      <c r="CEG21" s="499">
        <v>3.1</v>
      </c>
      <c r="CEH21" s="499">
        <v>3.6</v>
      </c>
      <c r="CEI21" s="499">
        <v>4.0999999999999996</v>
      </c>
      <c r="CEJ21" s="499">
        <v>4.2</v>
      </c>
      <c r="CEK21" s="499">
        <v>4.3</v>
      </c>
      <c r="CEL21" s="499">
        <v>4.3</v>
      </c>
      <c r="CEM21" s="499">
        <v>4.5999999999999996</v>
      </c>
      <c r="CEN21" s="499">
        <v>5.2</v>
      </c>
      <c r="CEO21" s="500">
        <v>5.7</v>
      </c>
      <c r="CEP21" s="499">
        <v>6.1</v>
      </c>
      <c r="CEQ21" s="499">
        <v>6.4</v>
      </c>
      <c r="CER21" s="499">
        <v>7</v>
      </c>
      <c r="CES21" s="503" t="s">
        <v>284</v>
      </c>
      <c r="CET21" s="499">
        <v>4</v>
      </c>
      <c r="CEU21" s="499">
        <v>4</v>
      </c>
      <c r="CEV21" s="499">
        <v>4</v>
      </c>
      <c r="CEW21" s="499">
        <v>4</v>
      </c>
      <c r="CEX21" s="499">
        <v>4</v>
      </c>
      <c r="CEY21" s="499">
        <v>4</v>
      </c>
      <c r="CEZ21" s="499">
        <v>3</v>
      </c>
      <c r="CFA21" s="499">
        <v>3</v>
      </c>
      <c r="CFB21" s="499">
        <v>4</v>
      </c>
      <c r="CFC21" s="499">
        <v>4</v>
      </c>
      <c r="CFD21" s="499">
        <v>4</v>
      </c>
      <c r="CFE21" s="500">
        <v>4</v>
      </c>
      <c r="CFF21" s="501">
        <v>3.6</v>
      </c>
      <c r="CFG21" s="501">
        <v>3.5</v>
      </c>
      <c r="CFH21" s="501">
        <v>3.6</v>
      </c>
      <c r="CFI21" s="501">
        <v>3.5</v>
      </c>
      <c r="CFJ21" s="501">
        <v>3.4</v>
      </c>
      <c r="CFK21" s="501">
        <v>3.6</v>
      </c>
      <c r="CFL21" s="501">
        <v>3.8</v>
      </c>
      <c r="CFM21" s="501">
        <v>3.8</v>
      </c>
      <c r="CFN21" s="501">
        <v>3.8</v>
      </c>
      <c r="CFO21" s="501">
        <v>4</v>
      </c>
      <c r="CFP21" s="501">
        <v>3.8</v>
      </c>
      <c r="CFQ21" s="502">
        <v>3.7</v>
      </c>
      <c r="CFR21" s="501">
        <v>3.3</v>
      </c>
      <c r="CFS21" s="501">
        <v>3.1</v>
      </c>
      <c r="CFT21" s="501">
        <v>3.1</v>
      </c>
      <c r="CFU21" s="501">
        <v>3.2</v>
      </c>
      <c r="CFV21" s="501">
        <v>3.1</v>
      </c>
      <c r="CFW21" s="501">
        <v>3.1</v>
      </c>
      <c r="CFX21" s="501">
        <v>2.9</v>
      </c>
      <c r="CFY21" s="501">
        <v>3</v>
      </c>
      <c r="CFZ21" s="501">
        <v>2.9</v>
      </c>
      <c r="CGA21" s="501">
        <v>2.8</v>
      </c>
      <c r="CGB21" s="501">
        <v>3.1</v>
      </c>
      <c r="CGC21" s="502">
        <v>3.4</v>
      </c>
      <c r="CGD21" s="499">
        <v>3.9</v>
      </c>
      <c r="CGE21" s="499">
        <v>4.2</v>
      </c>
      <c r="CGF21" s="499">
        <v>3.8</v>
      </c>
      <c r="CGG21" s="499">
        <v>3.3</v>
      </c>
      <c r="CGH21" s="499">
        <v>2.7</v>
      </c>
      <c r="CGI21" s="499">
        <v>2.5</v>
      </c>
      <c r="CGJ21" s="499">
        <v>2.7</v>
      </c>
      <c r="CGK21" s="499">
        <v>2.9</v>
      </c>
      <c r="CGL21" s="499">
        <v>2.8</v>
      </c>
      <c r="CGM21" s="499">
        <v>2.6</v>
      </c>
      <c r="CGN21" s="499">
        <v>2.4</v>
      </c>
      <c r="CGO21" s="500">
        <v>2.1</v>
      </c>
      <c r="CGP21" s="499">
        <v>2.1</v>
      </c>
      <c r="CGQ21" s="499">
        <v>2.2000000000000002</v>
      </c>
      <c r="CGR21" s="499">
        <v>2.6</v>
      </c>
      <c r="CGS21" s="499">
        <v>3.1</v>
      </c>
      <c r="CGT21" s="499">
        <v>3.6</v>
      </c>
      <c r="CGU21" s="499">
        <v>4.0999999999999996</v>
      </c>
      <c r="CGV21" s="499">
        <v>4.2</v>
      </c>
      <c r="CGW21" s="499">
        <v>4.3</v>
      </c>
      <c r="CGX21" s="499">
        <v>4.3</v>
      </c>
      <c r="CGY21" s="499">
        <v>4.5999999999999996</v>
      </c>
      <c r="CGZ21" s="499">
        <v>5.2</v>
      </c>
      <c r="CHA21" s="500">
        <v>5.7</v>
      </c>
      <c r="CHB21" s="499">
        <v>6.1</v>
      </c>
      <c r="CHC21" s="499">
        <v>6.4</v>
      </c>
      <c r="CHD21" s="499">
        <v>7</v>
      </c>
      <c r="CHE21" s="503" t="s">
        <v>284</v>
      </c>
      <c r="CHF21" s="499">
        <v>4</v>
      </c>
      <c r="CHG21" s="499">
        <v>4</v>
      </c>
      <c r="CHH21" s="499">
        <v>4</v>
      </c>
      <c r="CHI21" s="499">
        <v>4</v>
      </c>
      <c r="CHJ21" s="499">
        <v>4</v>
      </c>
      <c r="CHK21" s="499">
        <v>4</v>
      </c>
      <c r="CHL21" s="499">
        <v>3</v>
      </c>
      <c r="CHM21" s="499">
        <v>3</v>
      </c>
      <c r="CHN21" s="499">
        <v>4</v>
      </c>
      <c r="CHO21" s="499">
        <v>4</v>
      </c>
      <c r="CHP21" s="499">
        <v>4</v>
      </c>
      <c r="CHQ21" s="500">
        <v>4</v>
      </c>
      <c r="CHR21" s="501">
        <v>3.6</v>
      </c>
      <c r="CHS21" s="501">
        <v>3.5</v>
      </c>
      <c r="CHT21" s="501">
        <v>3.6</v>
      </c>
      <c r="CHU21" s="501">
        <v>3.5</v>
      </c>
      <c r="CHV21" s="501">
        <v>3.4</v>
      </c>
      <c r="CHW21" s="501">
        <v>3.6</v>
      </c>
      <c r="CHX21" s="501">
        <v>3.8</v>
      </c>
      <c r="CHY21" s="501">
        <v>3.8</v>
      </c>
      <c r="CHZ21" s="501">
        <v>3.8</v>
      </c>
      <c r="CIA21" s="501">
        <v>4</v>
      </c>
      <c r="CIB21" s="501">
        <v>3.8</v>
      </c>
      <c r="CIC21" s="502">
        <v>3.7</v>
      </c>
      <c r="CID21" s="501">
        <v>3.3</v>
      </c>
      <c r="CIE21" s="501">
        <v>3.1</v>
      </c>
      <c r="CIF21" s="501">
        <v>3.1</v>
      </c>
      <c r="CIG21" s="501">
        <v>3.2</v>
      </c>
      <c r="CIH21" s="501">
        <v>3.1</v>
      </c>
      <c r="CII21" s="501">
        <v>3.1</v>
      </c>
      <c r="CIJ21" s="501">
        <v>2.9</v>
      </c>
      <c r="CIK21" s="501">
        <v>3</v>
      </c>
      <c r="CIL21" s="501">
        <v>2.9</v>
      </c>
      <c r="CIM21" s="501">
        <v>2.8</v>
      </c>
      <c r="CIN21" s="501">
        <v>3.1</v>
      </c>
      <c r="CIO21" s="502">
        <v>3.4</v>
      </c>
      <c r="CIP21" s="499">
        <v>3.9</v>
      </c>
      <c r="CIQ21" s="499">
        <v>4.2</v>
      </c>
      <c r="CIR21" s="499">
        <v>3.8</v>
      </c>
      <c r="CIS21" s="499">
        <v>3.3</v>
      </c>
      <c r="CIT21" s="499">
        <v>2.7</v>
      </c>
      <c r="CIU21" s="499">
        <v>2.5</v>
      </c>
      <c r="CIV21" s="499">
        <v>2.7</v>
      </c>
      <c r="CIW21" s="499">
        <v>2.9</v>
      </c>
      <c r="CIX21" s="499">
        <v>2.8</v>
      </c>
      <c r="CIY21" s="499">
        <v>2.6</v>
      </c>
      <c r="CIZ21" s="499">
        <v>2.4</v>
      </c>
      <c r="CJA21" s="500">
        <v>2.1</v>
      </c>
      <c r="CJB21" s="499">
        <v>2.1</v>
      </c>
      <c r="CJC21" s="499">
        <v>2.2000000000000002</v>
      </c>
      <c r="CJD21" s="499">
        <v>2.6</v>
      </c>
      <c r="CJE21" s="499">
        <v>3.1</v>
      </c>
      <c r="CJF21" s="499">
        <v>3.6</v>
      </c>
      <c r="CJG21" s="499">
        <v>4.0999999999999996</v>
      </c>
      <c r="CJH21" s="499">
        <v>4.2</v>
      </c>
      <c r="CJI21" s="499">
        <v>4.3</v>
      </c>
      <c r="CJJ21" s="499">
        <v>4.3</v>
      </c>
      <c r="CJK21" s="499">
        <v>4.5999999999999996</v>
      </c>
      <c r="CJL21" s="499">
        <v>5.2</v>
      </c>
      <c r="CJM21" s="500">
        <v>5.7</v>
      </c>
      <c r="CJN21" s="499">
        <v>6.1</v>
      </c>
      <c r="CJO21" s="499">
        <v>6.4</v>
      </c>
      <c r="CJP21" s="499">
        <v>7</v>
      </c>
      <c r="CJQ21" s="503" t="s">
        <v>284</v>
      </c>
      <c r="CJR21" s="499">
        <v>4</v>
      </c>
      <c r="CJS21" s="499">
        <v>4</v>
      </c>
      <c r="CJT21" s="499">
        <v>4</v>
      </c>
      <c r="CJU21" s="499">
        <v>4</v>
      </c>
      <c r="CJV21" s="499">
        <v>4</v>
      </c>
      <c r="CJW21" s="499">
        <v>4</v>
      </c>
      <c r="CJX21" s="499">
        <v>3</v>
      </c>
      <c r="CJY21" s="499">
        <v>3</v>
      </c>
      <c r="CJZ21" s="499">
        <v>4</v>
      </c>
      <c r="CKA21" s="499">
        <v>4</v>
      </c>
      <c r="CKB21" s="499">
        <v>4</v>
      </c>
      <c r="CKC21" s="500">
        <v>4</v>
      </c>
      <c r="CKD21" s="501">
        <v>3.6</v>
      </c>
      <c r="CKE21" s="501">
        <v>3.5</v>
      </c>
      <c r="CKF21" s="501">
        <v>3.6</v>
      </c>
      <c r="CKG21" s="501">
        <v>3.5</v>
      </c>
      <c r="CKH21" s="501">
        <v>3.4</v>
      </c>
      <c r="CKI21" s="501">
        <v>3.6</v>
      </c>
      <c r="CKJ21" s="501">
        <v>3.8</v>
      </c>
      <c r="CKK21" s="501">
        <v>3.8</v>
      </c>
      <c r="CKL21" s="501">
        <v>3.8</v>
      </c>
      <c r="CKM21" s="501">
        <v>4</v>
      </c>
      <c r="CKN21" s="501">
        <v>3.8</v>
      </c>
      <c r="CKO21" s="502">
        <v>3.7</v>
      </c>
      <c r="CKP21" s="501">
        <v>3.3</v>
      </c>
      <c r="CKQ21" s="501">
        <v>3.1</v>
      </c>
      <c r="CKR21" s="501">
        <v>3.1</v>
      </c>
      <c r="CKS21" s="501">
        <v>3.2</v>
      </c>
      <c r="CKT21" s="501">
        <v>3.1</v>
      </c>
      <c r="CKU21" s="501">
        <v>3.1</v>
      </c>
      <c r="CKV21" s="501">
        <v>2.9</v>
      </c>
      <c r="CKW21" s="501">
        <v>3</v>
      </c>
      <c r="CKX21" s="501">
        <v>2.9</v>
      </c>
      <c r="CKY21" s="501">
        <v>2.8</v>
      </c>
      <c r="CKZ21" s="501">
        <v>3.1</v>
      </c>
      <c r="CLA21" s="502">
        <v>3.4</v>
      </c>
      <c r="CLB21" s="499">
        <v>3.9</v>
      </c>
      <c r="CLC21" s="499">
        <v>4.2</v>
      </c>
      <c r="CLD21" s="499">
        <v>3.8</v>
      </c>
      <c r="CLE21" s="499">
        <v>3.3</v>
      </c>
      <c r="CLF21" s="499">
        <v>2.7</v>
      </c>
      <c r="CLG21" s="499">
        <v>2.5</v>
      </c>
      <c r="CLH21" s="499">
        <v>2.7</v>
      </c>
      <c r="CLI21" s="499">
        <v>2.9</v>
      </c>
      <c r="CLJ21" s="499">
        <v>2.8</v>
      </c>
      <c r="CLK21" s="499">
        <v>2.6</v>
      </c>
      <c r="CLL21" s="499">
        <v>2.4</v>
      </c>
      <c r="CLM21" s="500">
        <v>2.1</v>
      </c>
      <c r="CLN21" s="499">
        <v>2.1</v>
      </c>
      <c r="CLO21" s="499">
        <v>2.2000000000000002</v>
      </c>
      <c r="CLP21" s="499">
        <v>2.6</v>
      </c>
      <c r="CLQ21" s="499">
        <v>3.1</v>
      </c>
      <c r="CLR21" s="499">
        <v>3.6</v>
      </c>
      <c r="CLS21" s="499">
        <v>4.0999999999999996</v>
      </c>
      <c r="CLT21" s="499">
        <v>4.2</v>
      </c>
      <c r="CLU21" s="499">
        <v>4.3</v>
      </c>
      <c r="CLV21" s="499">
        <v>4.3</v>
      </c>
      <c r="CLW21" s="499">
        <v>4.5999999999999996</v>
      </c>
      <c r="CLX21" s="499">
        <v>5.2</v>
      </c>
      <c r="CLY21" s="500">
        <v>5.7</v>
      </c>
      <c r="CLZ21" s="499">
        <v>6.1</v>
      </c>
      <c r="CMA21" s="499">
        <v>6.4</v>
      </c>
      <c r="CMB21" s="499">
        <v>7</v>
      </c>
      <c r="CMC21" s="503" t="s">
        <v>284</v>
      </c>
      <c r="CMD21" s="499">
        <v>4</v>
      </c>
      <c r="CME21" s="499">
        <v>4</v>
      </c>
      <c r="CMF21" s="499">
        <v>4</v>
      </c>
      <c r="CMG21" s="499">
        <v>4</v>
      </c>
      <c r="CMH21" s="499">
        <v>4</v>
      </c>
      <c r="CMI21" s="499">
        <v>4</v>
      </c>
      <c r="CMJ21" s="499">
        <v>3</v>
      </c>
      <c r="CMK21" s="499">
        <v>3</v>
      </c>
      <c r="CML21" s="499">
        <v>4</v>
      </c>
      <c r="CMM21" s="499">
        <v>4</v>
      </c>
      <c r="CMN21" s="499">
        <v>4</v>
      </c>
      <c r="CMO21" s="500">
        <v>4</v>
      </c>
      <c r="CMP21" s="501">
        <v>3.6</v>
      </c>
      <c r="CMQ21" s="501">
        <v>3.5</v>
      </c>
      <c r="CMR21" s="501">
        <v>3.6</v>
      </c>
      <c r="CMS21" s="501">
        <v>3.5</v>
      </c>
      <c r="CMT21" s="501">
        <v>3.4</v>
      </c>
      <c r="CMU21" s="501">
        <v>3.6</v>
      </c>
      <c r="CMV21" s="501">
        <v>3.8</v>
      </c>
      <c r="CMW21" s="501">
        <v>3.8</v>
      </c>
      <c r="CMX21" s="501">
        <v>3.8</v>
      </c>
      <c r="CMY21" s="501">
        <v>4</v>
      </c>
      <c r="CMZ21" s="501">
        <v>3.8</v>
      </c>
      <c r="CNA21" s="502">
        <v>3.7</v>
      </c>
      <c r="CNB21" s="501">
        <v>3.3</v>
      </c>
      <c r="CNC21" s="501">
        <v>3.1</v>
      </c>
      <c r="CND21" s="501">
        <v>3.1</v>
      </c>
      <c r="CNE21" s="501">
        <v>3.2</v>
      </c>
      <c r="CNF21" s="501">
        <v>3.1</v>
      </c>
      <c r="CNG21" s="501">
        <v>3.1</v>
      </c>
      <c r="CNH21" s="501">
        <v>2.9</v>
      </c>
      <c r="CNI21" s="501">
        <v>3</v>
      </c>
      <c r="CNJ21" s="501">
        <v>2.9</v>
      </c>
      <c r="CNK21" s="501">
        <v>2.8</v>
      </c>
      <c r="CNL21" s="501">
        <v>3.1</v>
      </c>
      <c r="CNM21" s="502">
        <v>3.4</v>
      </c>
      <c r="CNN21" s="499">
        <v>3.9</v>
      </c>
      <c r="CNO21" s="499">
        <v>4.2</v>
      </c>
      <c r="CNP21" s="499">
        <v>3.8</v>
      </c>
      <c r="CNQ21" s="499">
        <v>3.3</v>
      </c>
      <c r="CNR21" s="499">
        <v>2.7</v>
      </c>
      <c r="CNS21" s="499">
        <v>2.5</v>
      </c>
      <c r="CNT21" s="499">
        <v>2.7</v>
      </c>
      <c r="CNU21" s="499">
        <v>2.9</v>
      </c>
      <c r="CNV21" s="499">
        <v>2.8</v>
      </c>
      <c r="CNW21" s="499">
        <v>2.6</v>
      </c>
      <c r="CNX21" s="499">
        <v>2.4</v>
      </c>
      <c r="CNY21" s="500">
        <v>2.1</v>
      </c>
      <c r="CNZ21" s="499">
        <v>2.1</v>
      </c>
      <c r="COA21" s="499">
        <v>2.2000000000000002</v>
      </c>
      <c r="COB21" s="499">
        <v>2.6</v>
      </c>
      <c r="COC21" s="499">
        <v>3.1</v>
      </c>
      <c r="COD21" s="499">
        <v>3.6</v>
      </c>
      <c r="COE21" s="499">
        <v>4.0999999999999996</v>
      </c>
      <c r="COF21" s="499">
        <v>4.2</v>
      </c>
      <c r="COG21" s="499">
        <v>4.3</v>
      </c>
      <c r="COH21" s="499">
        <v>4.3</v>
      </c>
      <c r="COI21" s="499">
        <v>4.5999999999999996</v>
      </c>
      <c r="COJ21" s="499">
        <v>5.2</v>
      </c>
      <c r="COK21" s="500">
        <v>5.7</v>
      </c>
      <c r="COL21" s="499">
        <v>6.1</v>
      </c>
      <c r="COM21" s="499">
        <v>6.4</v>
      </c>
      <c r="CON21" s="499">
        <v>7</v>
      </c>
      <c r="COO21" s="503" t="s">
        <v>284</v>
      </c>
      <c r="COP21" s="499">
        <v>4</v>
      </c>
      <c r="COQ21" s="499">
        <v>4</v>
      </c>
      <c r="COR21" s="499">
        <v>4</v>
      </c>
      <c r="COS21" s="499">
        <v>4</v>
      </c>
      <c r="COT21" s="499">
        <v>4</v>
      </c>
      <c r="COU21" s="499">
        <v>4</v>
      </c>
      <c r="COV21" s="499">
        <v>3</v>
      </c>
      <c r="COW21" s="499">
        <v>3</v>
      </c>
      <c r="COX21" s="499">
        <v>4</v>
      </c>
      <c r="COY21" s="499">
        <v>4</v>
      </c>
      <c r="COZ21" s="499">
        <v>4</v>
      </c>
      <c r="CPA21" s="500">
        <v>4</v>
      </c>
      <c r="CPB21" s="501">
        <v>3.6</v>
      </c>
      <c r="CPC21" s="501">
        <v>3.5</v>
      </c>
      <c r="CPD21" s="501">
        <v>3.6</v>
      </c>
      <c r="CPE21" s="501">
        <v>3.5</v>
      </c>
      <c r="CPF21" s="501">
        <v>3.4</v>
      </c>
      <c r="CPG21" s="501">
        <v>3.6</v>
      </c>
      <c r="CPH21" s="501">
        <v>3.8</v>
      </c>
      <c r="CPI21" s="501">
        <v>3.8</v>
      </c>
      <c r="CPJ21" s="501">
        <v>3.8</v>
      </c>
      <c r="CPK21" s="501">
        <v>4</v>
      </c>
      <c r="CPL21" s="501">
        <v>3.8</v>
      </c>
      <c r="CPM21" s="502">
        <v>3.7</v>
      </c>
      <c r="CPN21" s="501">
        <v>3.3</v>
      </c>
      <c r="CPO21" s="501">
        <v>3.1</v>
      </c>
      <c r="CPP21" s="501">
        <v>3.1</v>
      </c>
      <c r="CPQ21" s="501">
        <v>3.2</v>
      </c>
      <c r="CPR21" s="501">
        <v>3.1</v>
      </c>
      <c r="CPS21" s="501">
        <v>3.1</v>
      </c>
      <c r="CPT21" s="501">
        <v>2.9</v>
      </c>
      <c r="CPU21" s="501">
        <v>3</v>
      </c>
      <c r="CPV21" s="501">
        <v>2.9</v>
      </c>
      <c r="CPW21" s="501">
        <v>2.8</v>
      </c>
      <c r="CPX21" s="501">
        <v>3.1</v>
      </c>
      <c r="CPY21" s="502">
        <v>3.4</v>
      </c>
      <c r="CPZ21" s="499">
        <v>3.9</v>
      </c>
      <c r="CQA21" s="499">
        <v>4.2</v>
      </c>
      <c r="CQB21" s="499">
        <v>3.8</v>
      </c>
      <c r="CQC21" s="499">
        <v>3.3</v>
      </c>
      <c r="CQD21" s="499">
        <v>2.7</v>
      </c>
      <c r="CQE21" s="499">
        <v>2.5</v>
      </c>
      <c r="CQF21" s="499">
        <v>2.7</v>
      </c>
      <c r="CQG21" s="499">
        <v>2.9</v>
      </c>
      <c r="CQH21" s="499">
        <v>2.8</v>
      </c>
      <c r="CQI21" s="499">
        <v>2.6</v>
      </c>
      <c r="CQJ21" s="499">
        <v>2.4</v>
      </c>
      <c r="CQK21" s="500">
        <v>2.1</v>
      </c>
      <c r="CQL21" s="499">
        <v>2.1</v>
      </c>
      <c r="CQM21" s="499">
        <v>2.2000000000000002</v>
      </c>
      <c r="CQN21" s="499">
        <v>2.6</v>
      </c>
      <c r="CQO21" s="499">
        <v>3.1</v>
      </c>
      <c r="CQP21" s="499">
        <v>3.6</v>
      </c>
      <c r="CQQ21" s="499">
        <v>4.0999999999999996</v>
      </c>
      <c r="CQR21" s="499">
        <v>4.2</v>
      </c>
      <c r="CQS21" s="499">
        <v>4.3</v>
      </c>
      <c r="CQT21" s="499">
        <v>4.3</v>
      </c>
      <c r="CQU21" s="499">
        <v>4.5999999999999996</v>
      </c>
      <c r="CQV21" s="499">
        <v>5.2</v>
      </c>
      <c r="CQW21" s="500">
        <v>5.7</v>
      </c>
      <c r="CQX21" s="499">
        <v>6.1</v>
      </c>
      <c r="CQY21" s="499">
        <v>6.4</v>
      </c>
      <c r="CQZ21" s="499">
        <v>7</v>
      </c>
      <c r="CRA21" s="503" t="s">
        <v>284</v>
      </c>
      <c r="CRB21" s="499">
        <v>4</v>
      </c>
      <c r="CRC21" s="499">
        <v>4</v>
      </c>
      <c r="CRD21" s="499">
        <v>4</v>
      </c>
      <c r="CRE21" s="499">
        <v>4</v>
      </c>
      <c r="CRF21" s="499">
        <v>4</v>
      </c>
      <c r="CRG21" s="499">
        <v>4</v>
      </c>
      <c r="CRH21" s="499">
        <v>3</v>
      </c>
      <c r="CRI21" s="499">
        <v>3</v>
      </c>
      <c r="CRJ21" s="499">
        <v>4</v>
      </c>
      <c r="CRK21" s="499">
        <v>4</v>
      </c>
      <c r="CRL21" s="499">
        <v>4</v>
      </c>
      <c r="CRM21" s="500">
        <v>4</v>
      </c>
      <c r="CRN21" s="501">
        <v>3.6</v>
      </c>
      <c r="CRO21" s="501">
        <v>3.5</v>
      </c>
      <c r="CRP21" s="501">
        <v>3.6</v>
      </c>
      <c r="CRQ21" s="501">
        <v>3.5</v>
      </c>
      <c r="CRR21" s="501">
        <v>3.4</v>
      </c>
      <c r="CRS21" s="501">
        <v>3.6</v>
      </c>
      <c r="CRT21" s="501">
        <v>3.8</v>
      </c>
      <c r="CRU21" s="501">
        <v>3.8</v>
      </c>
      <c r="CRV21" s="501">
        <v>3.8</v>
      </c>
      <c r="CRW21" s="501">
        <v>4</v>
      </c>
      <c r="CRX21" s="501">
        <v>3.8</v>
      </c>
      <c r="CRY21" s="502">
        <v>3.7</v>
      </c>
      <c r="CRZ21" s="501">
        <v>3.3</v>
      </c>
      <c r="CSA21" s="501">
        <v>3.1</v>
      </c>
      <c r="CSB21" s="501">
        <v>3.1</v>
      </c>
      <c r="CSC21" s="501">
        <v>3.2</v>
      </c>
      <c r="CSD21" s="501">
        <v>3.1</v>
      </c>
      <c r="CSE21" s="501">
        <v>3.1</v>
      </c>
      <c r="CSF21" s="501">
        <v>2.9</v>
      </c>
      <c r="CSG21" s="501">
        <v>3</v>
      </c>
      <c r="CSH21" s="501">
        <v>2.9</v>
      </c>
      <c r="CSI21" s="501">
        <v>2.8</v>
      </c>
      <c r="CSJ21" s="501">
        <v>3.1</v>
      </c>
      <c r="CSK21" s="502">
        <v>3.4</v>
      </c>
      <c r="CSL21" s="499">
        <v>3.9</v>
      </c>
      <c r="CSM21" s="499">
        <v>4.2</v>
      </c>
      <c r="CSN21" s="499">
        <v>3.8</v>
      </c>
      <c r="CSO21" s="499">
        <v>3.3</v>
      </c>
      <c r="CSP21" s="499">
        <v>2.7</v>
      </c>
      <c r="CSQ21" s="499">
        <v>2.5</v>
      </c>
      <c r="CSR21" s="499">
        <v>2.7</v>
      </c>
      <c r="CSS21" s="499">
        <v>2.9</v>
      </c>
      <c r="CST21" s="499">
        <v>2.8</v>
      </c>
      <c r="CSU21" s="499">
        <v>2.6</v>
      </c>
      <c r="CSV21" s="499">
        <v>2.4</v>
      </c>
      <c r="CSW21" s="500">
        <v>2.1</v>
      </c>
      <c r="CSX21" s="499">
        <v>2.1</v>
      </c>
      <c r="CSY21" s="499">
        <v>2.2000000000000002</v>
      </c>
      <c r="CSZ21" s="499">
        <v>2.6</v>
      </c>
      <c r="CTA21" s="499">
        <v>3.1</v>
      </c>
      <c r="CTB21" s="499">
        <v>3.6</v>
      </c>
      <c r="CTC21" s="499">
        <v>4.0999999999999996</v>
      </c>
      <c r="CTD21" s="499">
        <v>4.2</v>
      </c>
      <c r="CTE21" s="499">
        <v>4.3</v>
      </c>
      <c r="CTF21" s="499">
        <v>4.3</v>
      </c>
      <c r="CTG21" s="499">
        <v>4.5999999999999996</v>
      </c>
      <c r="CTH21" s="499">
        <v>5.2</v>
      </c>
      <c r="CTI21" s="500">
        <v>5.7</v>
      </c>
      <c r="CTJ21" s="499">
        <v>6.1</v>
      </c>
      <c r="CTK21" s="499">
        <v>6.4</v>
      </c>
      <c r="CTL21" s="499">
        <v>7</v>
      </c>
      <c r="CTM21" s="503" t="s">
        <v>284</v>
      </c>
      <c r="CTN21" s="499">
        <v>4</v>
      </c>
      <c r="CTO21" s="499">
        <v>4</v>
      </c>
      <c r="CTP21" s="499">
        <v>4</v>
      </c>
      <c r="CTQ21" s="499">
        <v>4</v>
      </c>
      <c r="CTR21" s="499">
        <v>4</v>
      </c>
      <c r="CTS21" s="499">
        <v>4</v>
      </c>
      <c r="CTT21" s="499">
        <v>3</v>
      </c>
      <c r="CTU21" s="499">
        <v>3</v>
      </c>
      <c r="CTV21" s="499">
        <v>4</v>
      </c>
      <c r="CTW21" s="499">
        <v>4</v>
      </c>
      <c r="CTX21" s="499">
        <v>4</v>
      </c>
      <c r="CTY21" s="500">
        <v>4</v>
      </c>
      <c r="CTZ21" s="501">
        <v>3.6</v>
      </c>
      <c r="CUA21" s="501">
        <v>3.5</v>
      </c>
      <c r="CUB21" s="501">
        <v>3.6</v>
      </c>
      <c r="CUC21" s="501">
        <v>3.5</v>
      </c>
      <c r="CUD21" s="501">
        <v>3.4</v>
      </c>
      <c r="CUE21" s="501">
        <v>3.6</v>
      </c>
      <c r="CUF21" s="501">
        <v>3.8</v>
      </c>
      <c r="CUG21" s="501">
        <v>3.8</v>
      </c>
      <c r="CUH21" s="501">
        <v>3.8</v>
      </c>
      <c r="CUI21" s="501">
        <v>4</v>
      </c>
      <c r="CUJ21" s="501">
        <v>3.8</v>
      </c>
      <c r="CUK21" s="502">
        <v>3.7</v>
      </c>
      <c r="CUL21" s="501">
        <v>3.3</v>
      </c>
      <c r="CUM21" s="501">
        <v>3.1</v>
      </c>
      <c r="CUN21" s="501">
        <v>3.1</v>
      </c>
      <c r="CUO21" s="501">
        <v>3.2</v>
      </c>
      <c r="CUP21" s="501">
        <v>3.1</v>
      </c>
      <c r="CUQ21" s="501">
        <v>3.1</v>
      </c>
      <c r="CUR21" s="501">
        <v>2.9</v>
      </c>
      <c r="CUS21" s="501">
        <v>3</v>
      </c>
      <c r="CUT21" s="501">
        <v>2.9</v>
      </c>
      <c r="CUU21" s="501">
        <v>2.8</v>
      </c>
      <c r="CUV21" s="501">
        <v>3.1</v>
      </c>
      <c r="CUW21" s="502">
        <v>3.4</v>
      </c>
      <c r="CUX21" s="499">
        <v>3.9</v>
      </c>
      <c r="CUY21" s="499">
        <v>4.2</v>
      </c>
      <c r="CUZ21" s="499">
        <v>3.8</v>
      </c>
      <c r="CVA21" s="499">
        <v>3.3</v>
      </c>
      <c r="CVB21" s="499">
        <v>2.7</v>
      </c>
      <c r="CVC21" s="499">
        <v>2.5</v>
      </c>
      <c r="CVD21" s="499">
        <v>2.7</v>
      </c>
      <c r="CVE21" s="499">
        <v>2.9</v>
      </c>
      <c r="CVF21" s="499">
        <v>2.8</v>
      </c>
      <c r="CVG21" s="499">
        <v>2.6</v>
      </c>
      <c r="CVH21" s="499">
        <v>2.4</v>
      </c>
      <c r="CVI21" s="500">
        <v>2.1</v>
      </c>
      <c r="CVJ21" s="499">
        <v>2.1</v>
      </c>
      <c r="CVK21" s="499">
        <v>2.2000000000000002</v>
      </c>
      <c r="CVL21" s="499">
        <v>2.6</v>
      </c>
      <c r="CVM21" s="499">
        <v>3.1</v>
      </c>
      <c r="CVN21" s="499">
        <v>3.6</v>
      </c>
      <c r="CVO21" s="499">
        <v>4.0999999999999996</v>
      </c>
      <c r="CVP21" s="499">
        <v>4.2</v>
      </c>
      <c r="CVQ21" s="499">
        <v>4.3</v>
      </c>
      <c r="CVR21" s="499">
        <v>4.3</v>
      </c>
      <c r="CVS21" s="499">
        <v>4.5999999999999996</v>
      </c>
      <c r="CVT21" s="499">
        <v>5.2</v>
      </c>
      <c r="CVU21" s="500">
        <v>5.7</v>
      </c>
      <c r="CVV21" s="499">
        <v>6.1</v>
      </c>
      <c r="CVW21" s="499">
        <v>6.4</v>
      </c>
      <c r="CVX21" s="499">
        <v>7</v>
      </c>
      <c r="CVY21" s="503" t="s">
        <v>284</v>
      </c>
      <c r="CVZ21" s="499">
        <v>4</v>
      </c>
      <c r="CWA21" s="499">
        <v>4</v>
      </c>
      <c r="CWB21" s="499">
        <v>4</v>
      </c>
      <c r="CWC21" s="499">
        <v>4</v>
      </c>
      <c r="CWD21" s="499">
        <v>4</v>
      </c>
      <c r="CWE21" s="499">
        <v>4</v>
      </c>
      <c r="CWF21" s="499">
        <v>3</v>
      </c>
      <c r="CWG21" s="499">
        <v>3</v>
      </c>
      <c r="CWH21" s="499">
        <v>4</v>
      </c>
      <c r="CWI21" s="499">
        <v>4</v>
      </c>
      <c r="CWJ21" s="499">
        <v>4</v>
      </c>
      <c r="CWK21" s="500">
        <v>4</v>
      </c>
      <c r="CWL21" s="501">
        <v>3.6</v>
      </c>
      <c r="CWM21" s="501">
        <v>3.5</v>
      </c>
      <c r="CWN21" s="501">
        <v>3.6</v>
      </c>
      <c r="CWO21" s="501">
        <v>3.5</v>
      </c>
      <c r="CWP21" s="501">
        <v>3.4</v>
      </c>
      <c r="CWQ21" s="501">
        <v>3.6</v>
      </c>
      <c r="CWR21" s="501">
        <v>3.8</v>
      </c>
      <c r="CWS21" s="501">
        <v>3.8</v>
      </c>
      <c r="CWT21" s="501">
        <v>3.8</v>
      </c>
      <c r="CWU21" s="501">
        <v>4</v>
      </c>
      <c r="CWV21" s="501">
        <v>3.8</v>
      </c>
      <c r="CWW21" s="502">
        <v>3.7</v>
      </c>
      <c r="CWX21" s="501">
        <v>3.3</v>
      </c>
      <c r="CWY21" s="501">
        <v>3.1</v>
      </c>
      <c r="CWZ21" s="501">
        <v>3.1</v>
      </c>
      <c r="CXA21" s="501">
        <v>3.2</v>
      </c>
      <c r="CXB21" s="501">
        <v>3.1</v>
      </c>
      <c r="CXC21" s="501">
        <v>3.1</v>
      </c>
      <c r="CXD21" s="501">
        <v>2.9</v>
      </c>
      <c r="CXE21" s="501">
        <v>3</v>
      </c>
      <c r="CXF21" s="501">
        <v>2.9</v>
      </c>
      <c r="CXG21" s="501">
        <v>2.8</v>
      </c>
      <c r="CXH21" s="501">
        <v>3.1</v>
      </c>
      <c r="CXI21" s="502">
        <v>3.4</v>
      </c>
      <c r="CXJ21" s="499">
        <v>3.9</v>
      </c>
      <c r="CXK21" s="499">
        <v>4.2</v>
      </c>
      <c r="CXL21" s="499">
        <v>3.8</v>
      </c>
      <c r="CXM21" s="499">
        <v>3.3</v>
      </c>
      <c r="CXN21" s="499">
        <v>2.7</v>
      </c>
      <c r="CXO21" s="499">
        <v>2.5</v>
      </c>
      <c r="CXP21" s="499">
        <v>2.7</v>
      </c>
      <c r="CXQ21" s="499">
        <v>2.9</v>
      </c>
      <c r="CXR21" s="499">
        <v>2.8</v>
      </c>
      <c r="CXS21" s="499">
        <v>2.6</v>
      </c>
      <c r="CXT21" s="499">
        <v>2.4</v>
      </c>
      <c r="CXU21" s="500">
        <v>2.1</v>
      </c>
      <c r="CXV21" s="499">
        <v>2.1</v>
      </c>
      <c r="CXW21" s="499">
        <v>2.2000000000000002</v>
      </c>
      <c r="CXX21" s="499">
        <v>2.6</v>
      </c>
      <c r="CXY21" s="499">
        <v>3.1</v>
      </c>
      <c r="CXZ21" s="499">
        <v>3.6</v>
      </c>
      <c r="CYA21" s="499">
        <v>4.0999999999999996</v>
      </c>
      <c r="CYB21" s="499">
        <v>4.2</v>
      </c>
      <c r="CYC21" s="499">
        <v>4.3</v>
      </c>
      <c r="CYD21" s="499">
        <v>4.3</v>
      </c>
      <c r="CYE21" s="499">
        <v>4.5999999999999996</v>
      </c>
      <c r="CYF21" s="499">
        <v>5.2</v>
      </c>
      <c r="CYG21" s="500">
        <v>5.7</v>
      </c>
      <c r="CYH21" s="499">
        <v>6.1</v>
      </c>
      <c r="CYI21" s="499">
        <v>6.4</v>
      </c>
      <c r="CYJ21" s="499">
        <v>7</v>
      </c>
      <c r="CYK21" s="503" t="s">
        <v>284</v>
      </c>
      <c r="CYL21" s="499">
        <v>4</v>
      </c>
      <c r="CYM21" s="499">
        <v>4</v>
      </c>
      <c r="CYN21" s="499">
        <v>4</v>
      </c>
      <c r="CYO21" s="499">
        <v>4</v>
      </c>
      <c r="CYP21" s="499">
        <v>4</v>
      </c>
      <c r="CYQ21" s="499">
        <v>4</v>
      </c>
      <c r="CYR21" s="499">
        <v>3</v>
      </c>
      <c r="CYS21" s="499">
        <v>3</v>
      </c>
      <c r="CYT21" s="499">
        <v>4</v>
      </c>
      <c r="CYU21" s="499">
        <v>4</v>
      </c>
      <c r="CYV21" s="499">
        <v>4</v>
      </c>
      <c r="CYW21" s="500">
        <v>4</v>
      </c>
      <c r="CYX21" s="501">
        <v>3.6</v>
      </c>
      <c r="CYY21" s="501">
        <v>3.5</v>
      </c>
      <c r="CYZ21" s="501">
        <v>3.6</v>
      </c>
      <c r="CZA21" s="501">
        <v>3.5</v>
      </c>
      <c r="CZB21" s="501">
        <v>3.4</v>
      </c>
      <c r="CZC21" s="501">
        <v>3.6</v>
      </c>
      <c r="CZD21" s="501">
        <v>3.8</v>
      </c>
      <c r="CZE21" s="501">
        <v>3.8</v>
      </c>
      <c r="CZF21" s="501">
        <v>3.8</v>
      </c>
      <c r="CZG21" s="501">
        <v>4</v>
      </c>
      <c r="CZH21" s="501">
        <v>3.8</v>
      </c>
      <c r="CZI21" s="502">
        <v>3.7</v>
      </c>
      <c r="CZJ21" s="501">
        <v>3.3</v>
      </c>
      <c r="CZK21" s="501">
        <v>3.1</v>
      </c>
      <c r="CZL21" s="501">
        <v>3.1</v>
      </c>
      <c r="CZM21" s="501">
        <v>3.2</v>
      </c>
      <c r="CZN21" s="501">
        <v>3.1</v>
      </c>
      <c r="CZO21" s="501">
        <v>3.1</v>
      </c>
      <c r="CZP21" s="501">
        <v>2.9</v>
      </c>
      <c r="CZQ21" s="501">
        <v>3</v>
      </c>
      <c r="CZR21" s="501">
        <v>2.9</v>
      </c>
      <c r="CZS21" s="501">
        <v>2.8</v>
      </c>
      <c r="CZT21" s="501">
        <v>3.1</v>
      </c>
      <c r="CZU21" s="502">
        <v>3.4</v>
      </c>
      <c r="CZV21" s="499">
        <v>3.9</v>
      </c>
      <c r="CZW21" s="499">
        <v>4.2</v>
      </c>
      <c r="CZX21" s="499">
        <v>3.8</v>
      </c>
      <c r="CZY21" s="499">
        <v>3.3</v>
      </c>
      <c r="CZZ21" s="499">
        <v>2.7</v>
      </c>
      <c r="DAA21" s="499">
        <v>2.5</v>
      </c>
      <c r="DAB21" s="499">
        <v>2.7</v>
      </c>
      <c r="DAC21" s="499">
        <v>2.9</v>
      </c>
      <c r="DAD21" s="499">
        <v>2.8</v>
      </c>
      <c r="DAE21" s="499">
        <v>2.6</v>
      </c>
      <c r="DAF21" s="499">
        <v>2.4</v>
      </c>
      <c r="DAG21" s="500">
        <v>2.1</v>
      </c>
      <c r="DAH21" s="499">
        <v>2.1</v>
      </c>
      <c r="DAI21" s="499">
        <v>2.2000000000000002</v>
      </c>
      <c r="DAJ21" s="499">
        <v>2.6</v>
      </c>
      <c r="DAK21" s="499">
        <v>3.1</v>
      </c>
      <c r="DAL21" s="499">
        <v>3.6</v>
      </c>
      <c r="DAM21" s="499">
        <v>4.0999999999999996</v>
      </c>
      <c r="DAN21" s="499">
        <v>4.2</v>
      </c>
      <c r="DAO21" s="499">
        <v>4.3</v>
      </c>
      <c r="DAP21" s="499">
        <v>4.3</v>
      </c>
      <c r="DAQ21" s="499">
        <v>4.5999999999999996</v>
      </c>
      <c r="DAR21" s="499">
        <v>5.2</v>
      </c>
      <c r="DAS21" s="500">
        <v>5.7</v>
      </c>
      <c r="DAT21" s="499">
        <v>6.1</v>
      </c>
      <c r="DAU21" s="499">
        <v>6.4</v>
      </c>
      <c r="DAV21" s="499">
        <v>7</v>
      </c>
      <c r="DAW21" s="503" t="s">
        <v>284</v>
      </c>
      <c r="DAX21" s="499">
        <v>4</v>
      </c>
      <c r="DAY21" s="499">
        <v>4</v>
      </c>
      <c r="DAZ21" s="499">
        <v>4</v>
      </c>
      <c r="DBA21" s="499">
        <v>4</v>
      </c>
      <c r="DBB21" s="499">
        <v>4</v>
      </c>
      <c r="DBC21" s="499">
        <v>4</v>
      </c>
      <c r="DBD21" s="499">
        <v>3</v>
      </c>
      <c r="DBE21" s="499">
        <v>3</v>
      </c>
      <c r="DBF21" s="499">
        <v>4</v>
      </c>
      <c r="DBG21" s="499">
        <v>4</v>
      </c>
      <c r="DBH21" s="499">
        <v>4</v>
      </c>
      <c r="DBI21" s="500">
        <v>4</v>
      </c>
      <c r="DBJ21" s="501">
        <v>3.6</v>
      </c>
      <c r="DBK21" s="501">
        <v>3.5</v>
      </c>
      <c r="DBL21" s="501">
        <v>3.6</v>
      </c>
      <c r="DBM21" s="501">
        <v>3.5</v>
      </c>
      <c r="DBN21" s="501">
        <v>3.4</v>
      </c>
      <c r="DBO21" s="501">
        <v>3.6</v>
      </c>
      <c r="DBP21" s="501">
        <v>3.8</v>
      </c>
      <c r="DBQ21" s="501">
        <v>3.8</v>
      </c>
      <c r="DBR21" s="501">
        <v>3.8</v>
      </c>
      <c r="DBS21" s="501">
        <v>4</v>
      </c>
      <c r="DBT21" s="501">
        <v>3.8</v>
      </c>
      <c r="DBU21" s="502">
        <v>3.7</v>
      </c>
      <c r="DBV21" s="501">
        <v>3.3</v>
      </c>
      <c r="DBW21" s="501">
        <v>3.1</v>
      </c>
      <c r="DBX21" s="501">
        <v>3.1</v>
      </c>
      <c r="DBY21" s="501">
        <v>3.2</v>
      </c>
      <c r="DBZ21" s="501">
        <v>3.1</v>
      </c>
      <c r="DCA21" s="501">
        <v>3.1</v>
      </c>
      <c r="DCB21" s="501">
        <v>2.9</v>
      </c>
      <c r="DCC21" s="501">
        <v>3</v>
      </c>
      <c r="DCD21" s="501">
        <v>2.9</v>
      </c>
      <c r="DCE21" s="501">
        <v>2.8</v>
      </c>
      <c r="DCF21" s="501">
        <v>3.1</v>
      </c>
      <c r="DCG21" s="502">
        <v>3.4</v>
      </c>
      <c r="DCH21" s="499">
        <v>3.9</v>
      </c>
      <c r="DCI21" s="499">
        <v>4.2</v>
      </c>
      <c r="DCJ21" s="499">
        <v>3.8</v>
      </c>
      <c r="DCK21" s="499">
        <v>3.3</v>
      </c>
      <c r="DCL21" s="499">
        <v>2.7</v>
      </c>
      <c r="DCM21" s="499">
        <v>2.5</v>
      </c>
      <c r="DCN21" s="499">
        <v>2.7</v>
      </c>
      <c r="DCO21" s="499">
        <v>2.9</v>
      </c>
      <c r="DCP21" s="499">
        <v>2.8</v>
      </c>
      <c r="DCQ21" s="499">
        <v>2.6</v>
      </c>
      <c r="DCR21" s="499">
        <v>2.4</v>
      </c>
      <c r="DCS21" s="500">
        <v>2.1</v>
      </c>
      <c r="DCT21" s="499">
        <v>2.1</v>
      </c>
      <c r="DCU21" s="499">
        <v>2.2000000000000002</v>
      </c>
      <c r="DCV21" s="499">
        <v>2.6</v>
      </c>
      <c r="DCW21" s="499">
        <v>3.1</v>
      </c>
      <c r="DCX21" s="499">
        <v>3.6</v>
      </c>
      <c r="DCY21" s="499">
        <v>4.0999999999999996</v>
      </c>
      <c r="DCZ21" s="499">
        <v>4.2</v>
      </c>
      <c r="DDA21" s="499">
        <v>4.3</v>
      </c>
      <c r="DDB21" s="499">
        <v>4.3</v>
      </c>
      <c r="DDC21" s="499">
        <v>4.5999999999999996</v>
      </c>
      <c r="DDD21" s="499">
        <v>5.2</v>
      </c>
      <c r="DDE21" s="500">
        <v>5.7</v>
      </c>
      <c r="DDF21" s="499">
        <v>6.1</v>
      </c>
      <c r="DDG21" s="499">
        <v>6.4</v>
      </c>
      <c r="DDH21" s="499">
        <v>7</v>
      </c>
      <c r="DDI21" s="503" t="s">
        <v>284</v>
      </c>
      <c r="DDJ21" s="499">
        <v>4</v>
      </c>
      <c r="DDK21" s="499">
        <v>4</v>
      </c>
      <c r="DDL21" s="499">
        <v>4</v>
      </c>
      <c r="DDM21" s="499">
        <v>4</v>
      </c>
      <c r="DDN21" s="499">
        <v>4</v>
      </c>
      <c r="DDO21" s="499">
        <v>4</v>
      </c>
      <c r="DDP21" s="499">
        <v>3</v>
      </c>
      <c r="DDQ21" s="499">
        <v>3</v>
      </c>
      <c r="DDR21" s="499">
        <v>4</v>
      </c>
      <c r="DDS21" s="499">
        <v>4</v>
      </c>
      <c r="DDT21" s="499">
        <v>4</v>
      </c>
      <c r="DDU21" s="500">
        <v>4</v>
      </c>
      <c r="DDV21" s="501">
        <v>3.6</v>
      </c>
      <c r="DDW21" s="501">
        <v>3.5</v>
      </c>
      <c r="DDX21" s="501">
        <v>3.6</v>
      </c>
      <c r="DDY21" s="501">
        <v>3.5</v>
      </c>
      <c r="DDZ21" s="501">
        <v>3.4</v>
      </c>
      <c r="DEA21" s="501">
        <v>3.6</v>
      </c>
      <c r="DEB21" s="501">
        <v>3.8</v>
      </c>
      <c r="DEC21" s="501">
        <v>3.8</v>
      </c>
      <c r="DED21" s="501">
        <v>3.8</v>
      </c>
      <c r="DEE21" s="501">
        <v>4</v>
      </c>
      <c r="DEF21" s="501">
        <v>3.8</v>
      </c>
      <c r="DEG21" s="502">
        <v>3.7</v>
      </c>
      <c r="DEH21" s="501">
        <v>3.3</v>
      </c>
      <c r="DEI21" s="501">
        <v>3.1</v>
      </c>
      <c r="DEJ21" s="501">
        <v>3.1</v>
      </c>
      <c r="DEK21" s="501">
        <v>3.2</v>
      </c>
      <c r="DEL21" s="501">
        <v>3.1</v>
      </c>
      <c r="DEM21" s="501">
        <v>3.1</v>
      </c>
      <c r="DEN21" s="501">
        <v>2.9</v>
      </c>
      <c r="DEO21" s="501">
        <v>3</v>
      </c>
      <c r="DEP21" s="501">
        <v>2.9</v>
      </c>
      <c r="DEQ21" s="501">
        <v>2.8</v>
      </c>
      <c r="DER21" s="501">
        <v>3.1</v>
      </c>
      <c r="DES21" s="502">
        <v>3.4</v>
      </c>
      <c r="DET21" s="499">
        <v>3.9</v>
      </c>
      <c r="DEU21" s="499">
        <v>4.2</v>
      </c>
      <c r="DEV21" s="499">
        <v>3.8</v>
      </c>
      <c r="DEW21" s="499">
        <v>3.3</v>
      </c>
      <c r="DEX21" s="499">
        <v>2.7</v>
      </c>
      <c r="DEY21" s="499">
        <v>2.5</v>
      </c>
      <c r="DEZ21" s="499">
        <v>2.7</v>
      </c>
      <c r="DFA21" s="499">
        <v>2.9</v>
      </c>
      <c r="DFB21" s="499">
        <v>2.8</v>
      </c>
      <c r="DFC21" s="499">
        <v>2.6</v>
      </c>
      <c r="DFD21" s="499">
        <v>2.4</v>
      </c>
      <c r="DFE21" s="500">
        <v>2.1</v>
      </c>
      <c r="DFF21" s="499">
        <v>2.1</v>
      </c>
      <c r="DFG21" s="499">
        <v>2.2000000000000002</v>
      </c>
      <c r="DFH21" s="499">
        <v>2.6</v>
      </c>
      <c r="DFI21" s="499">
        <v>3.1</v>
      </c>
      <c r="DFJ21" s="499">
        <v>3.6</v>
      </c>
      <c r="DFK21" s="499">
        <v>4.0999999999999996</v>
      </c>
      <c r="DFL21" s="499">
        <v>4.2</v>
      </c>
      <c r="DFM21" s="499">
        <v>4.3</v>
      </c>
      <c r="DFN21" s="499">
        <v>4.3</v>
      </c>
      <c r="DFO21" s="499">
        <v>4.5999999999999996</v>
      </c>
      <c r="DFP21" s="499">
        <v>5.2</v>
      </c>
      <c r="DFQ21" s="500">
        <v>5.7</v>
      </c>
      <c r="DFR21" s="499">
        <v>6.1</v>
      </c>
      <c r="DFS21" s="499">
        <v>6.4</v>
      </c>
      <c r="DFT21" s="499">
        <v>7</v>
      </c>
      <c r="DFU21" s="503" t="s">
        <v>284</v>
      </c>
      <c r="DFV21" s="499">
        <v>4</v>
      </c>
      <c r="DFW21" s="499">
        <v>4</v>
      </c>
      <c r="DFX21" s="499">
        <v>4</v>
      </c>
      <c r="DFY21" s="499">
        <v>4</v>
      </c>
      <c r="DFZ21" s="499">
        <v>4</v>
      </c>
      <c r="DGA21" s="499">
        <v>4</v>
      </c>
      <c r="DGB21" s="499">
        <v>3</v>
      </c>
      <c r="DGC21" s="499">
        <v>3</v>
      </c>
      <c r="DGD21" s="499">
        <v>4</v>
      </c>
      <c r="DGE21" s="499">
        <v>4</v>
      </c>
      <c r="DGF21" s="499">
        <v>4</v>
      </c>
      <c r="DGG21" s="500">
        <v>4</v>
      </c>
      <c r="DGH21" s="501">
        <v>3.6</v>
      </c>
      <c r="DGI21" s="501">
        <v>3.5</v>
      </c>
      <c r="DGJ21" s="501">
        <v>3.6</v>
      </c>
      <c r="DGK21" s="501">
        <v>3.5</v>
      </c>
      <c r="DGL21" s="501">
        <v>3.4</v>
      </c>
      <c r="DGM21" s="501">
        <v>3.6</v>
      </c>
      <c r="DGN21" s="501">
        <v>3.8</v>
      </c>
      <c r="DGO21" s="501">
        <v>3.8</v>
      </c>
      <c r="DGP21" s="501">
        <v>3.8</v>
      </c>
      <c r="DGQ21" s="501">
        <v>4</v>
      </c>
      <c r="DGR21" s="501">
        <v>3.8</v>
      </c>
      <c r="DGS21" s="502">
        <v>3.7</v>
      </c>
      <c r="DGT21" s="501">
        <v>3.3</v>
      </c>
      <c r="DGU21" s="501">
        <v>3.1</v>
      </c>
      <c r="DGV21" s="501">
        <v>3.1</v>
      </c>
      <c r="DGW21" s="501">
        <v>3.2</v>
      </c>
      <c r="DGX21" s="501">
        <v>3.1</v>
      </c>
      <c r="DGY21" s="501">
        <v>3.1</v>
      </c>
      <c r="DGZ21" s="501">
        <v>2.9</v>
      </c>
      <c r="DHA21" s="501">
        <v>3</v>
      </c>
      <c r="DHB21" s="501">
        <v>2.9</v>
      </c>
      <c r="DHC21" s="501">
        <v>2.8</v>
      </c>
      <c r="DHD21" s="501">
        <v>3.1</v>
      </c>
      <c r="DHE21" s="502">
        <v>3.4</v>
      </c>
      <c r="DHF21" s="499">
        <v>3.9</v>
      </c>
      <c r="DHG21" s="499">
        <v>4.2</v>
      </c>
      <c r="DHH21" s="499">
        <v>3.8</v>
      </c>
      <c r="DHI21" s="499">
        <v>3.3</v>
      </c>
      <c r="DHJ21" s="499">
        <v>2.7</v>
      </c>
      <c r="DHK21" s="499">
        <v>2.5</v>
      </c>
      <c r="DHL21" s="499">
        <v>2.7</v>
      </c>
      <c r="DHM21" s="499">
        <v>2.9</v>
      </c>
      <c r="DHN21" s="499">
        <v>2.8</v>
      </c>
      <c r="DHO21" s="499">
        <v>2.6</v>
      </c>
      <c r="DHP21" s="499">
        <v>2.4</v>
      </c>
      <c r="DHQ21" s="500">
        <v>2.1</v>
      </c>
      <c r="DHR21" s="499">
        <v>2.1</v>
      </c>
      <c r="DHS21" s="499">
        <v>2.2000000000000002</v>
      </c>
      <c r="DHT21" s="499">
        <v>2.6</v>
      </c>
      <c r="DHU21" s="499">
        <v>3.1</v>
      </c>
      <c r="DHV21" s="499">
        <v>3.6</v>
      </c>
      <c r="DHW21" s="499">
        <v>4.0999999999999996</v>
      </c>
      <c r="DHX21" s="499">
        <v>4.2</v>
      </c>
      <c r="DHY21" s="499">
        <v>4.3</v>
      </c>
      <c r="DHZ21" s="499">
        <v>4.3</v>
      </c>
      <c r="DIA21" s="499">
        <v>4.5999999999999996</v>
      </c>
      <c r="DIB21" s="499">
        <v>5.2</v>
      </c>
      <c r="DIC21" s="500">
        <v>5.7</v>
      </c>
      <c r="DID21" s="499">
        <v>6.1</v>
      </c>
      <c r="DIE21" s="499">
        <v>6.4</v>
      </c>
      <c r="DIF21" s="499">
        <v>7</v>
      </c>
      <c r="DIG21" s="503" t="s">
        <v>284</v>
      </c>
      <c r="DIH21" s="499">
        <v>4</v>
      </c>
      <c r="DII21" s="499">
        <v>4</v>
      </c>
      <c r="DIJ21" s="499">
        <v>4</v>
      </c>
      <c r="DIK21" s="499">
        <v>4</v>
      </c>
      <c r="DIL21" s="499">
        <v>4</v>
      </c>
      <c r="DIM21" s="499">
        <v>4</v>
      </c>
      <c r="DIN21" s="499">
        <v>3</v>
      </c>
      <c r="DIO21" s="499">
        <v>3</v>
      </c>
      <c r="DIP21" s="499">
        <v>4</v>
      </c>
      <c r="DIQ21" s="499">
        <v>4</v>
      </c>
      <c r="DIR21" s="499">
        <v>4</v>
      </c>
      <c r="DIS21" s="500">
        <v>4</v>
      </c>
      <c r="DIT21" s="501">
        <v>3.6</v>
      </c>
      <c r="DIU21" s="501">
        <v>3.5</v>
      </c>
      <c r="DIV21" s="501">
        <v>3.6</v>
      </c>
      <c r="DIW21" s="501">
        <v>3.5</v>
      </c>
      <c r="DIX21" s="501">
        <v>3.4</v>
      </c>
      <c r="DIY21" s="501">
        <v>3.6</v>
      </c>
      <c r="DIZ21" s="501">
        <v>3.8</v>
      </c>
      <c r="DJA21" s="501">
        <v>3.8</v>
      </c>
      <c r="DJB21" s="501">
        <v>3.8</v>
      </c>
      <c r="DJC21" s="501">
        <v>4</v>
      </c>
      <c r="DJD21" s="501">
        <v>3.8</v>
      </c>
      <c r="DJE21" s="502">
        <v>3.7</v>
      </c>
      <c r="DJF21" s="501">
        <v>3.3</v>
      </c>
      <c r="DJG21" s="501">
        <v>3.1</v>
      </c>
      <c r="DJH21" s="501">
        <v>3.1</v>
      </c>
      <c r="DJI21" s="501">
        <v>3.2</v>
      </c>
      <c r="DJJ21" s="501">
        <v>3.1</v>
      </c>
      <c r="DJK21" s="501">
        <v>3.1</v>
      </c>
      <c r="DJL21" s="501">
        <v>2.9</v>
      </c>
      <c r="DJM21" s="501">
        <v>3</v>
      </c>
      <c r="DJN21" s="501">
        <v>2.9</v>
      </c>
      <c r="DJO21" s="501">
        <v>2.8</v>
      </c>
      <c r="DJP21" s="501">
        <v>3.1</v>
      </c>
      <c r="DJQ21" s="502">
        <v>3.4</v>
      </c>
      <c r="DJR21" s="499">
        <v>3.9</v>
      </c>
      <c r="DJS21" s="499">
        <v>4.2</v>
      </c>
      <c r="DJT21" s="499">
        <v>3.8</v>
      </c>
      <c r="DJU21" s="499">
        <v>3.3</v>
      </c>
      <c r="DJV21" s="499">
        <v>2.7</v>
      </c>
      <c r="DJW21" s="499">
        <v>2.5</v>
      </c>
      <c r="DJX21" s="499">
        <v>2.7</v>
      </c>
      <c r="DJY21" s="499">
        <v>2.9</v>
      </c>
      <c r="DJZ21" s="499">
        <v>2.8</v>
      </c>
      <c r="DKA21" s="499">
        <v>2.6</v>
      </c>
      <c r="DKB21" s="499">
        <v>2.4</v>
      </c>
      <c r="DKC21" s="500">
        <v>2.1</v>
      </c>
      <c r="DKD21" s="499">
        <v>2.1</v>
      </c>
      <c r="DKE21" s="499">
        <v>2.2000000000000002</v>
      </c>
      <c r="DKF21" s="499">
        <v>2.6</v>
      </c>
      <c r="DKG21" s="499">
        <v>3.1</v>
      </c>
      <c r="DKH21" s="499">
        <v>3.6</v>
      </c>
      <c r="DKI21" s="499">
        <v>4.0999999999999996</v>
      </c>
      <c r="DKJ21" s="499">
        <v>4.2</v>
      </c>
      <c r="DKK21" s="499">
        <v>4.3</v>
      </c>
      <c r="DKL21" s="499">
        <v>4.3</v>
      </c>
      <c r="DKM21" s="499">
        <v>4.5999999999999996</v>
      </c>
      <c r="DKN21" s="499">
        <v>5.2</v>
      </c>
      <c r="DKO21" s="500">
        <v>5.7</v>
      </c>
      <c r="DKP21" s="499">
        <v>6.1</v>
      </c>
      <c r="DKQ21" s="499">
        <v>6.4</v>
      </c>
      <c r="DKR21" s="499">
        <v>7</v>
      </c>
      <c r="DKS21" s="503" t="s">
        <v>284</v>
      </c>
      <c r="DKT21" s="499">
        <v>4</v>
      </c>
      <c r="DKU21" s="499">
        <v>4</v>
      </c>
      <c r="DKV21" s="499">
        <v>4</v>
      </c>
      <c r="DKW21" s="499">
        <v>4</v>
      </c>
      <c r="DKX21" s="499">
        <v>4</v>
      </c>
      <c r="DKY21" s="499">
        <v>4</v>
      </c>
      <c r="DKZ21" s="499">
        <v>3</v>
      </c>
      <c r="DLA21" s="499">
        <v>3</v>
      </c>
      <c r="DLB21" s="499">
        <v>4</v>
      </c>
      <c r="DLC21" s="499">
        <v>4</v>
      </c>
      <c r="DLD21" s="499">
        <v>4</v>
      </c>
      <c r="DLE21" s="500">
        <v>4</v>
      </c>
      <c r="DLF21" s="501">
        <v>3.6</v>
      </c>
      <c r="DLG21" s="501">
        <v>3.5</v>
      </c>
      <c r="DLH21" s="501">
        <v>3.6</v>
      </c>
      <c r="DLI21" s="501">
        <v>3.5</v>
      </c>
      <c r="DLJ21" s="501">
        <v>3.4</v>
      </c>
      <c r="DLK21" s="501">
        <v>3.6</v>
      </c>
      <c r="DLL21" s="501">
        <v>3.8</v>
      </c>
      <c r="DLM21" s="501">
        <v>3.8</v>
      </c>
      <c r="DLN21" s="501">
        <v>3.8</v>
      </c>
      <c r="DLO21" s="501">
        <v>4</v>
      </c>
      <c r="DLP21" s="501">
        <v>3.8</v>
      </c>
      <c r="DLQ21" s="502">
        <v>3.7</v>
      </c>
      <c r="DLR21" s="501">
        <v>3.3</v>
      </c>
      <c r="DLS21" s="501">
        <v>3.1</v>
      </c>
      <c r="DLT21" s="501">
        <v>3.1</v>
      </c>
      <c r="DLU21" s="501">
        <v>3.2</v>
      </c>
      <c r="DLV21" s="501">
        <v>3.1</v>
      </c>
      <c r="DLW21" s="501">
        <v>3.1</v>
      </c>
      <c r="DLX21" s="501">
        <v>2.9</v>
      </c>
      <c r="DLY21" s="501">
        <v>3</v>
      </c>
      <c r="DLZ21" s="501">
        <v>2.9</v>
      </c>
      <c r="DMA21" s="501">
        <v>2.8</v>
      </c>
      <c r="DMB21" s="501">
        <v>3.1</v>
      </c>
      <c r="DMC21" s="502">
        <v>3.4</v>
      </c>
      <c r="DMD21" s="499">
        <v>3.9</v>
      </c>
      <c r="DME21" s="499">
        <v>4.2</v>
      </c>
      <c r="DMF21" s="499">
        <v>3.8</v>
      </c>
      <c r="DMG21" s="499">
        <v>3.3</v>
      </c>
      <c r="DMH21" s="499">
        <v>2.7</v>
      </c>
      <c r="DMI21" s="499">
        <v>2.5</v>
      </c>
      <c r="DMJ21" s="499">
        <v>2.7</v>
      </c>
      <c r="DMK21" s="499">
        <v>2.9</v>
      </c>
      <c r="DML21" s="499">
        <v>2.8</v>
      </c>
      <c r="DMM21" s="499">
        <v>2.6</v>
      </c>
      <c r="DMN21" s="499">
        <v>2.4</v>
      </c>
      <c r="DMO21" s="500">
        <v>2.1</v>
      </c>
      <c r="DMP21" s="499">
        <v>2.1</v>
      </c>
      <c r="DMQ21" s="499">
        <v>2.2000000000000002</v>
      </c>
      <c r="DMR21" s="499">
        <v>2.6</v>
      </c>
      <c r="DMS21" s="499">
        <v>3.1</v>
      </c>
      <c r="DMT21" s="499">
        <v>3.6</v>
      </c>
      <c r="DMU21" s="499">
        <v>4.0999999999999996</v>
      </c>
      <c r="DMV21" s="499">
        <v>4.2</v>
      </c>
      <c r="DMW21" s="499">
        <v>4.3</v>
      </c>
      <c r="DMX21" s="499">
        <v>4.3</v>
      </c>
      <c r="DMY21" s="499">
        <v>4.5999999999999996</v>
      </c>
      <c r="DMZ21" s="499">
        <v>5.2</v>
      </c>
      <c r="DNA21" s="500">
        <v>5.7</v>
      </c>
      <c r="DNB21" s="499">
        <v>6.1</v>
      </c>
      <c r="DNC21" s="499">
        <v>6.4</v>
      </c>
      <c r="DND21" s="499">
        <v>7</v>
      </c>
      <c r="DNE21" s="503" t="s">
        <v>284</v>
      </c>
      <c r="DNF21" s="499">
        <v>4</v>
      </c>
      <c r="DNG21" s="499">
        <v>4</v>
      </c>
      <c r="DNH21" s="499">
        <v>4</v>
      </c>
      <c r="DNI21" s="499">
        <v>4</v>
      </c>
      <c r="DNJ21" s="499">
        <v>4</v>
      </c>
      <c r="DNK21" s="499">
        <v>4</v>
      </c>
      <c r="DNL21" s="499">
        <v>3</v>
      </c>
      <c r="DNM21" s="499">
        <v>3</v>
      </c>
      <c r="DNN21" s="499">
        <v>4</v>
      </c>
      <c r="DNO21" s="499">
        <v>4</v>
      </c>
      <c r="DNP21" s="499">
        <v>4</v>
      </c>
      <c r="DNQ21" s="500">
        <v>4</v>
      </c>
      <c r="DNR21" s="501">
        <v>3.6</v>
      </c>
      <c r="DNS21" s="501">
        <v>3.5</v>
      </c>
      <c r="DNT21" s="501">
        <v>3.6</v>
      </c>
      <c r="DNU21" s="501">
        <v>3.5</v>
      </c>
      <c r="DNV21" s="501">
        <v>3.4</v>
      </c>
      <c r="DNW21" s="501">
        <v>3.6</v>
      </c>
      <c r="DNX21" s="501">
        <v>3.8</v>
      </c>
      <c r="DNY21" s="501">
        <v>3.8</v>
      </c>
      <c r="DNZ21" s="501">
        <v>3.8</v>
      </c>
      <c r="DOA21" s="501">
        <v>4</v>
      </c>
      <c r="DOB21" s="501">
        <v>3.8</v>
      </c>
      <c r="DOC21" s="502">
        <v>3.7</v>
      </c>
      <c r="DOD21" s="501">
        <v>3.3</v>
      </c>
      <c r="DOE21" s="501">
        <v>3.1</v>
      </c>
      <c r="DOF21" s="501">
        <v>3.1</v>
      </c>
      <c r="DOG21" s="501">
        <v>3.2</v>
      </c>
      <c r="DOH21" s="501">
        <v>3.1</v>
      </c>
      <c r="DOI21" s="501">
        <v>3.1</v>
      </c>
      <c r="DOJ21" s="501">
        <v>2.9</v>
      </c>
      <c r="DOK21" s="501">
        <v>3</v>
      </c>
      <c r="DOL21" s="501">
        <v>2.9</v>
      </c>
      <c r="DOM21" s="501">
        <v>2.8</v>
      </c>
      <c r="DON21" s="501">
        <v>3.1</v>
      </c>
      <c r="DOO21" s="502">
        <v>3.4</v>
      </c>
      <c r="DOP21" s="499">
        <v>3.9</v>
      </c>
      <c r="DOQ21" s="499">
        <v>4.2</v>
      </c>
      <c r="DOR21" s="499">
        <v>3.8</v>
      </c>
      <c r="DOS21" s="499">
        <v>3.3</v>
      </c>
      <c r="DOT21" s="499">
        <v>2.7</v>
      </c>
      <c r="DOU21" s="499">
        <v>2.5</v>
      </c>
      <c r="DOV21" s="499">
        <v>2.7</v>
      </c>
      <c r="DOW21" s="499">
        <v>2.9</v>
      </c>
      <c r="DOX21" s="499">
        <v>2.8</v>
      </c>
      <c r="DOY21" s="499">
        <v>2.6</v>
      </c>
      <c r="DOZ21" s="499">
        <v>2.4</v>
      </c>
      <c r="DPA21" s="500">
        <v>2.1</v>
      </c>
      <c r="DPB21" s="499">
        <v>2.1</v>
      </c>
      <c r="DPC21" s="499">
        <v>2.2000000000000002</v>
      </c>
      <c r="DPD21" s="499">
        <v>2.6</v>
      </c>
      <c r="DPE21" s="499">
        <v>3.1</v>
      </c>
      <c r="DPF21" s="499">
        <v>3.6</v>
      </c>
      <c r="DPG21" s="499">
        <v>4.0999999999999996</v>
      </c>
      <c r="DPH21" s="499">
        <v>4.2</v>
      </c>
      <c r="DPI21" s="499">
        <v>4.3</v>
      </c>
      <c r="DPJ21" s="499">
        <v>4.3</v>
      </c>
      <c r="DPK21" s="499">
        <v>4.5999999999999996</v>
      </c>
      <c r="DPL21" s="499">
        <v>5.2</v>
      </c>
      <c r="DPM21" s="500">
        <v>5.7</v>
      </c>
      <c r="DPN21" s="499">
        <v>6.1</v>
      </c>
      <c r="DPO21" s="499">
        <v>6.4</v>
      </c>
      <c r="DPP21" s="499">
        <v>7</v>
      </c>
      <c r="DPQ21" s="503" t="s">
        <v>284</v>
      </c>
      <c r="DPR21" s="499">
        <v>4</v>
      </c>
      <c r="DPS21" s="499">
        <v>4</v>
      </c>
      <c r="DPT21" s="499">
        <v>4</v>
      </c>
      <c r="DPU21" s="499">
        <v>4</v>
      </c>
      <c r="DPV21" s="499">
        <v>4</v>
      </c>
      <c r="DPW21" s="499">
        <v>4</v>
      </c>
      <c r="DPX21" s="499">
        <v>3</v>
      </c>
      <c r="DPY21" s="499">
        <v>3</v>
      </c>
      <c r="DPZ21" s="499">
        <v>4</v>
      </c>
      <c r="DQA21" s="499">
        <v>4</v>
      </c>
      <c r="DQB21" s="499">
        <v>4</v>
      </c>
      <c r="DQC21" s="500">
        <v>4</v>
      </c>
      <c r="DQD21" s="501">
        <v>3.6</v>
      </c>
      <c r="DQE21" s="501">
        <v>3.5</v>
      </c>
      <c r="DQF21" s="501">
        <v>3.6</v>
      </c>
      <c r="DQG21" s="501">
        <v>3.5</v>
      </c>
      <c r="DQH21" s="501">
        <v>3.4</v>
      </c>
      <c r="DQI21" s="501">
        <v>3.6</v>
      </c>
      <c r="DQJ21" s="501">
        <v>3.8</v>
      </c>
      <c r="DQK21" s="501">
        <v>3.8</v>
      </c>
      <c r="DQL21" s="501">
        <v>3.8</v>
      </c>
      <c r="DQM21" s="501">
        <v>4</v>
      </c>
      <c r="DQN21" s="501">
        <v>3.8</v>
      </c>
      <c r="DQO21" s="502">
        <v>3.7</v>
      </c>
      <c r="DQP21" s="501">
        <v>3.3</v>
      </c>
      <c r="DQQ21" s="501">
        <v>3.1</v>
      </c>
      <c r="DQR21" s="501">
        <v>3.1</v>
      </c>
      <c r="DQS21" s="501">
        <v>3.2</v>
      </c>
      <c r="DQT21" s="501">
        <v>3.1</v>
      </c>
      <c r="DQU21" s="501">
        <v>3.1</v>
      </c>
      <c r="DQV21" s="501">
        <v>2.9</v>
      </c>
      <c r="DQW21" s="501">
        <v>3</v>
      </c>
      <c r="DQX21" s="501">
        <v>2.9</v>
      </c>
      <c r="DQY21" s="501">
        <v>2.8</v>
      </c>
      <c r="DQZ21" s="501">
        <v>3.1</v>
      </c>
      <c r="DRA21" s="502">
        <v>3.4</v>
      </c>
      <c r="DRB21" s="499">
        <v>3.9</v>
      </c>
      <c r="DRC21" s="499">
        <v>4.2</v>
      </c>
      <c r="DRD21" s="499">
        <v>3.8</v>
      </c>
      <c r="DRE21" s="499">
        <v>3.3</v>
      </c>
      <c r="DRF21" s="499">
        <v>2.7</v>
      </c>
      <c r="DRG21" s="499">
        <v>2.5</v>
      </c>
      <c r="DRH21" s="499">
        <v>2.7</v>
      </c>
      <c r="DRI21" s="499">
        <v>2.9</v>
      </c>
      <c r="DRJ21" s="499">
        <v>2.8</v>
      </c>
      <c r="DRK21" s="499">
        <v>2.6</v>
      </c>
      <c r="DRL21" s="499">
        <v>2.4</v>
      </c>
      <c r="DRM21" s="500">
        <v>2.1</v>
      </c>
      <c r="DRN21" s="499">
        <v>2.1</v>
      </c>
      <c r="DRO21" s="499">
        <v>2.2000000000000002</v>
      </c>
      <c r="DRP21" s="499">
        <v>2.6</v>
      </c>
      <c r="DRQ21" s="499">
        <v>3.1</v>
      </c>
      <c r="DRR21" s="499">
        <v>3.6</v>
      </c>
      <c r="DRS21" s="499">
        <v>4.0999999999999996</v>
      </c>
      <c r="DRT21" s="499">
        <v>4.2</v>
      </c>
      <c r="DRU21" s="499">
        <v>4.3</v>
      </c>
      <c r="DRV21" s="499">
        <v>4.3</v>
      </c>
      <c r="DRW21" s="499">
        <v>4.5999999999999996</v>
      </c>
      <c r="DRX21" s="499">
        <v>5.2</v>
      </c>
      <c r="DRY21" s="500">
        <v>5.7</v>
      </c>
      <c r="DRZ21" s="499">
        <v>6.1</v>
      </c>
      <c r="DSA21" s="499">
        <v>6.4</v>
      </c>
      <c r="DSB21" s="499">
        <v>7</v>
      </c>
      <c r="DSC21" s="503" t="s">
        <v>284</v>
      </c>
      <c r="DSD21" s="499">
        <v>4</v>
      </c>
      <c r="DSE21" s="499">
        <v>4</v>
      </c>
      <c r="DSF21" s="499">
        <v>4</v>
      </c>
      <c r="DSG21" s="499">
        <v>4</v>
      </c>
      <c r="DSH21" s="499">
        <v>4</v>
      </c>
      <c r="DSI21" s="499">
        <v>4</v>
      </c>
      <c r="DSJ21" s="499">
        <v>3</v>
      </c>
      <c r="DSK21" s="499">
        <v>3</v>
      </c>
      <c r="DSL21" s="499">
        <v>4</v>
      </c>
      <c r="DSM21" s="499">
        <v>4</v>
      </c>
      <c r="DSN21" s="499">
        <v>4</v>
      </c>
      <c r="DSO21" s="500">
        <v>4</v>
      </c>
      <c r="DSP21" s="501">
        <v>3.6</v>
      </c>
      <c r="DSQ21" s="501">
        <v>3.5</v>
      </c>
      <c r="DSR21" s="501">
        <v>3.6</v>
      </c>
      <c r="DSS21" s="501">
        <v>3.5</v>
      </c>
      <c r="DST21" s="501">
        <v>3.4</v>
      </c>
      <c r="DSU21" s="501">
        <v>3.6</v>
      </c>
      <c r="DSV21" s="501">
        <v>3.8</v>
      </c>
      <c r="DSW21" s="501">
        <v>3.8</v>
      </c>
      <c r="DSX21" s="501">
        <v>3.8</v>
      </c>
      <c r="DSY21" s="501">
        <v>4</v>
      </c>
      <c r="DSZ21" s="501">
        <v>3.8</v>
      </c>
      <c r="DTA21" s="502">
        <v>3.7</v>
      </c>
      <c r="DTB21" s="501">
        <v>3.3</v>
      </c>
      <c r="DTC21" s="501">
        <v>3.1</v>
      </c>
      <c r="DTD21" s="501">
        <v>3.1</v>
      </c>
      <c r="DTE21" s="501">
        <v>3.2</v>
      </c>
      <c r="DTF21" s="501">
        <v>3.1</v>
      </c>
      <c r="DTG21" s="501">
        <v>3.1</v>
      </c>
      <c r="DTH21" s="501">
        <v>2.9</v>
      </c>
      <c r="DTI21" s="501">
        <v>3</v>
      </c>
      <c r="DTJ21" s="501">
        <v>2.9</v>
      </c>
      <c r="DTK21" s="501">
        <v>2.8</v>
      </c>
      <c r="DTL21" s="501">
        <v>3.1</v>
      </c>
      <c r="DTM21" s="502">
        <v>3.4</v>
      </c>
      <c r="DTN21" s="499">
        <v>3.9</v>
      </c>
      <c r="DTO21" s="499">
        <v>4.2</v>
      </c>
      <c r="DTP21" s="499">
        <v>3.8</v>
      </c>
      <c r="DTQ21" s="499">
        <v>3.3</v>
      </c>
      <c r="DTR21" s="499">
        <v>2.7</v>
      </c>
      <c r="DTS21" s="499">
        <v>2.5</v>
      </c>
      <c r="DTT21" s="499">
        <v>2.7</v>
      </c>
      <c r="DTU21" s="499">
        <v>2.9</v>
      </c>
      <c r="DTV21" s="499">
        <v>2.8</v>
      </c>
      <c r="DTW21" s="499">
        <v>2.6</v>
      </c>
      <c r="DTX21" s="499">
        <v>2.4</v>
      </c>
      <c r="DTY21" s="500">
        <v>2.1</v>
      </c>
      <c r="DTZ21" s="499">
        <v>2.1</v>
      </c>
      <c r="DUA21" s="499">
        <v>2.2000000000000002</v>
      </c>
      <c r="DUB21" s="499">
        <v>2.6</v>
      </c>
      <c r="DUC21" s="499">
        <v>3.1</v>
      </c>
      <c r="DUD21" s="499">
        <v>3.6</v>
      </c>
      <c r="DUE21" s="499">
        <v>4.0999999999999996</v>
      </c>
      <c r="DUF21" s="499">
        <v>4.2</v>
      </c>
      <c r="DUG21" s="499">
        <v>4.3</v>
      </c>
      <c r="DUH21" s="499">
        <v>4.3</v>
      </c>
      <c r="DUI21" s="499">
        <v>4.5999999999999996</v>
      </c>
      <c r="DUJ21" s="499">
        <v>5.2</v>
      </c>
      <c r="DUK21" s="500">
        <v>5.7</v>
      </c>
      <c r="DUL21" s="499">
        <v>6.1</v>
      </c>
      <c r="DUM21" s="499">
        <v>6.4</v>
      </c>
      <c r="DUN21" s="499">
        <v>7</v>
      </c>
      <c r="DUO21" s="503" t="s">
        <v>284</v>
      </c>
      <c r="DUP21" s="499">
        <v>4</v>
      </c>
      <c r="DUQ21" s="499">
        <v>4</v>
      </c>
      <c r="DUR21" s="499">
        <v>4</v>
      </c>
      <c r="DUS21" s="499">
        <v>4</v>
      </c>
      <c r="DUT21" s="499">
        <v>4</v>
      </c>
      <c r="DUU21" s="499">
        <v>4</v>
      </c>
      <c r="DUV21" s="499">
        <v>3</v>
      </c>
      <c r="DUW21" s="499">
        <v>3</v>
      </c>
      <c r="DUX21" s="499">
        <v>4</v>
      </c>
      <c r="DUY21" s="499">
        <v>4</v>
      </c>
      <c r="DUZ21" s="499">
        <v>4</v>
      </c>
      <c r="DVA21" s="500">
        <v>4</v>
      </c>
      <c r="DVB21" s="501">
        <v>3.6</v>
      </c>
      <c r="DVC21" s="501">
        <v>3.5</v>
      </c>
      <c r="DVD21" s="501">
        <v>3.6</v>
      </c>
      <c r="DVE21" s="501">
        <v>3.5</v>
      </c>
      <c r="DVF21" s="501">
        <v>3.4</v>
      </c>
      <c r="DVG21" s="501">
        <v>3.6</v>
      </c>
      <c r="DVH21" s="501">
        <v>3.8</v>
      </c>
      <c r="DVI21" s="501">
        <v>3.8</v>
      </c>
      <c r="DVJ21" s="501">
        <v>3.8</v>
      </c>
      <c r="DVK21" s="501">
        <v>4</v>
      </c>
      <c r="DVL21" s="501">
        <v>3.8</v>
      </c>
      <c r="DVM21" s="502">
        <v>3.7</v>
      </c>
      <c r="DVN21" s="501">
        <v>3.3</v>
      </c>
      <c r="DVO21" s="501">
        <v>3.1</v>
      </c>
      <c r="DVP21" s="501">
        <v>3.1</v>
      </c>
      <c r="DVQ21" s="501">
        <v>3.2</v>
      </c>
      <c r="DVR21" s="501">
        <v>3.1</v>
      </c>
      <c r="DVS21" s="501">
        <v>3.1</v>
      </c>
      <c r="DVT21" s="501">
        <v>2.9</v>
      </c>
      <c r="DVU21" s="501">
        <v>3</v>
      </c>
      <c r="DVV21" s="501">
        <v>2.9</v>
      </c>
      <c r="DVW21" s="501">
        <v>2.8</v>
      </c>
      <c r="DVX21" s="501">
        <v>3.1</v>
      </c>
      <c r="DVY21" s="502">
        <v>3.4</v>
      </c>
      <c r="DVZ21" s="499">
        <v>3.9</v>
      </c>
      <c r="DWA21" s="499">
        <v>4.2</v>
      </c>
      <c r="DWB21" s="499">
        <v>3.8</v>
      </c>
      <c r="DWC21" s="499">
        <v>3.3</v>
      </c>
      <c r="DWD21" s="499">
        <v>2.7</v>
      </c>
      <c r="DWE21" s="499">
        <v>2.5</v>
      </c>
      <c r="DWF21" s="499">
        <v>2.7</v>
      </c>
      <c r="DWG21" s="499">
        <v>2.9</v>
      </c>
      <c r="DWH21" s="499">
        <v>2.8</v>
      </c>
      <c r="DWI21" s="499">
        <v>2.6</v>
      </c>
      <c r="DWJ21" s="499">
        <v>2.4</v>
      </c>
      <c r="DWK21" s="500">
        <v>2.1</v>
      </c>
      <c r="DWL21" s="499">
        <v>2.1</v>
      </c>
      <c r="DWM21" s="499">
        <v>2.2000000000000002</v>
      </c>
      <c r="DWN21" s="499">
        <v>2.6</v>
      </c>
      <c r="DWO21" s="499">
        <v>3.1</v>
      </c>
      <c r="DWP21" s="499">
        <v>3.6</v>
      </c>
      <c r="DWQ21" s="499">
        <v>4.0999999999999996</v>
      </c>
      <c r="DWR21" s="499">
        <v>4.2</v>
      </c>
      <c r="DWS21" s="499">
        <v>4.3</v>
      </c>
      <c r="DWT21" s="499">
        <v>4.3</v>
      </c>
      <c r="DWU21" s="499">
        <v>4.5999999999999996</v>
      </c>
      <c r="DWV21" s="499">
        <v>5.2</v>
      </c>
      <c r="DWW21" s="500">
        <v>5.7</v>
      </c>
      <c r="DWX21" s="499">
        <v>6.1</v>
      </c>
      <c r="DWY21" s="499">
        <v>6.4</v>
      </c>
      <c r="DWZ21" s="499">
        <v>7</v>
      </c>
      <c r="DXA21" s="503" t="s">
        <v>284</v>
      </c>
      <c r="DXB21" s="499">
        <v>4</v>
      </c>
      <c r="DXC21" s="499">
        <v>4</v>
      </c>
      <c r="DXD21" s="499">
        <v>4</v>
      </c>
      <c r="DXE21" s="499">
        <v>4</v>
      </c>
      <c r="DXF21" s="499">
        <v>4</v>
      </c>
      <c r="DXG21" s="499">
        <v>4</v>
      </c>
      <c r="DXH21" s="499">
        <v>3</v>
      </c>
      <c r="DXI21" s="499">
        <v>3</v>
      </c>
      <c r="DXJ21" s="499">
        <v>4</v>
      </c>
      <c r="DXK21" s="499">
        <v>4</v>
      </c>
      <c r="DXL21" s="499">
        <v>4</v>
      </c>
      <c r="DXM21" s="500">
        <v>4</v>
      </c>
      <c r="DXN21" s="501">
        <v>3.6</v>
      </c>
      <c r="DXO21" s="501">
        <v>3.5</v>
      </c>
      <c r="DXP21" s="501">
        <v>3.6</v>
      </c>
      <c r="DXQ21" s="501">
        <v>3.5</v>
      </c>
      <c r="DXR21" s="501">
        <v>3.4</v>
      </c>
      <c r="DXS21" s="501">
        <v>3.6</v>
      </c>
      <c r="DXT21" s="501">
        <v>3.8</v>
      </c>
      <c r="DXU21" s="501">
        <v>3.8</v>
      </c>
      <c r="DXV21" s="501">
        <v>3.8</v>
      </c>
      <c r="DXW21" s="501">
        <v>4</v>
      </c>
      <c r="DXX21" s="501">
        <v>3.8</v>
      </c>
      <c r="DXY21" s="502">
        <v>3.7</v>
      </c>
      <c r="DXZ21" s="501">
        <v>3.3</v>
      </c>
      <c r="DYA21" s="501">
        <v>3.1</v>
      </c>
      <c r="DYB21" s="501">
        <v>3.1</v>
      </c>
      <c r="DYC21" s="501">
        <v>3.2</v>
      </c>
      <c r="DYD21" s="501">
        <v>3.1</v>
      </c>
      <c r="DYE21" s="501">
        <v>3.1</v>
      </c>
      <c r="DYF21" s="501">
        <v>2.9</v>
      </c>
      <c r="DYG21" s="501">
        <v>3</v>
      </c>
      <c r="DYH21" s="501">
        <v>2.9</v>
      </c>
      <c r="DYI21" s="501">
        <v>2.8</v>
      </c>
      <c r="DYJ21" s="501">
        <v>3.1</v>
      </c>
      <c r="DYK21" s="502">
        <v>3.4</v>
      </c>
      <c r="DYL21" s="499">
        <v>3.9</v>
      </c>
      <c r="DYM21" s="499">
        <v>4.2</v>
      </c>
      <c r="DYN21" s="499">
        <v>3.8</v>
      </c>
      <c r="DYO21" s="499">
        <v>3.3</v>
      </c>
      <c r="DYP21" s="499">
        <v>2.7</v>
      </c>
      <c r="DYQ21" s="499">
        <v>2.5</v>
      </c>
      <c r="DYR21" s="499">
        <v>2.7</v>
      </c>
      <c r="DYS21" s="499">
        <v>2.9</v>
      </c>
      <c r="DYT21" s="499">
        <v>2.8</v>
      </c>
      <c r="DYU21" s="499">
        <v>2.6</v>
      </c>
      <c r="DYV21" s="499">
        <v>2.4</v>
      </c>
      <c r="DYW21" s="500">
        <v>2.1</v>
      </c>
      <c r="DYX21" s="499">
        <v>2.1</v>
      </c>
      <c r="DYY21" s="499">
        <v>2.2000000000000002</v>
      </c>
      <c r="DYZ21" s="499">
        <v>2.6</v>
      </c>
      <c r="DZA21" s="499">
        <v>3.1</v>
      </c>
      <c r="DZB21" s="499">
        <v>3.6</v>
      </c>
      <c r="DZC21" s="499">
        <v>4.0999999999999996</v>
      </c>
      <c r="DZD21" s="499">
        <v>4.2</v>
      </c>
      <c r="DZE21" s="499">
        <v>4.3</v>
      </c>
      <c r="DZF21" s="499">
        <v>4.3</v>
      </c>
      <c r="DZG21" s="499">
        <v>4.5999999999999996</v>
      </c>
      <c r="DZH21" s="499">
        <v>5.2</v>
      </c>
      <c r="DZI21" s="500">
        <v>5.7</v>
      </c>
      <c r="DZJ21" s="499">
        <v>6.1</v>
      </c>
      <c r="DZK21" s="499">
        <v>6.4</v>
      </c>
      <c r="DZL21" s="499">
        <v>7</v>
      </c>
      <c r="DZM21" s="503" t="s">
        <v>284</v>
      </c>
      <c r="DZN21" s="499">
        <v>4</v>
      </c>
      <c r="DZO21" s="499">
        <v>4</v>
      </c>
      <c r="DZP21" s="499">
        <v>4</v>
      </c>
      <c r="DZQ21" s="499">
        <v>4</v>
      </c>
      <c r="DZR21" s="499">
        <v>4</v>
      </c>
      <c r="DZS21" s="499">
        <v>4</v>
      </c>
      <c r="DZT21" s="499">
        <v>3</v>
      </c>
      <c r="DZU21" s="499">
        <v>3</v>
      </c>
      <c r="DZV21" s="499">
        <v>4</v>
      </c>
      <c r="DZW21" s="499">
        <v>4</v>
      </c>
      <c r="DZX21" s="499">
        <v>4</v>
      </c>
      <c r="DZY21" s="500">
        <v>4</v>
      </c>
      <c r="DZZ21" s="501">
        <v>3.6</v>
      </c>
      <c r="EAA21" s="501">
        <v>3.5</v>
      </c>
      <c r="EAB21" s="501">
        <v>3.6</v>
      </c>
      <c r="EAC21" s="501">
        <v>3.5</v>
      </c>
      <c r="EAD21" s="501">
        <v>3.4</v>
      </c>
      <c r="EAE21" s="501">
        <v>3.6</v>
      </c>
      <c r="EAF21" s="501">
        <v>3.8</v>
      </c>
      <c r="EAG21" s="501">
        <v>3.8</v>
      </c>
      <c r="EAH21" s="501">
        <v>3.8</v>
      </c>
      <c r="EAI21" s="501">
        <v>4</v>
      </c>
      <c r="EAJ21" s="501">
        <v>3.8</v>
      </c>
      <c r="EAK21" s="502">
        <v>3.7</v>
      </c>
      <c r="EAL21" s="501">
        <v>3.3</v>
      </c>
      <c r="EAM21" s="501">
        <v>3.1</v>
      </c>
      <c r="EAN21" s="501">
        <v>3.1</v>
      </c>
      <c r="EAO21" s="501">
        <v>3.2</v>
      </c>
      <c r="EAP21" s="501">
        <v>3.1</v>
      </c>
      <c r="EAQ21" s="501">
        <v>3.1</v>
      </c>
      <c r="EAR21" s="501">
        <v>2.9</v>
      </c>
      <c r="EAS21" s="501">
        <v>3</v>
      </c>
      <c r="EAT21" s="501">
        <v>2.9</v>
      </c>
      <c r="EAU21" s="501">
        <v>2.8</v>
      </c>
      <c r="EAV21" s="501">
        <v>3.1</v>
      </c>
      <c r="EAW21" s="502">
        <v>3.4</v>
      </c>
      <c r="EAX21" s="499">
        <v>3.9</v>
      </c>
      <c r="EAY21" s="499">
        <v>4.2</v>
      </c>
      <c r="EAZ21" s="499">
        <v>3.8</v>
      </c>
      <c r="EBA21" s="499">
        <v>3.3</v>
      </c>
      <c r="EBB21" s="499">
        <v>2.7</v>
      </c>
      <c r="EBC21" s="499">
        <v>2.5</v>
      </c>
      <c r="EBD21" s="499">
        <v>2.7</v>
      </c>
      <c r="EBE21" s="499">
        <v>2.9</v>
      </c>
      <c r="EBF21" s="499">
        <v>2.8</v>
      </c>
      <c r="EBG21" s="499">
        <v>2.6</v>
      </c>
      <c r="EBH21" s="499">
        <v>2.4</v>
      </c>
      <c r="EBI21" s="500">
        <v>2.1</v>
      </c>
      <c r="EBJ21" s="499">
        <v>2.1</v>
      </c>
      <c r="EBK21" s="499">
        <v>2.2000000000000002</v>
      </c>
      <c r="EBL21" s="499">
        <v>2.6</v>
      </c>
      <c r="EBM21" s="499">
        <v>3.1</v>
      </c>
      <c r="EBN21" s="499">
        <v>3.6</v>
      </c>
      <c r="EBO21" s="499">
        <v>4.0999999999999996</v>
      </c>
      <c r="EBP21" s="499">
        <v>4.2</v>
      </c>
      <c r="EBQ21" s="499">
        <v>4.3</v>
      </c>
      <c r="EBR21" s="499">
        <v>4.3</v>
      </c>
      <c r="EBS21" s="499">
        <v>4.5999999999999996</v>
      </c>
      <c r="EBT21" s="499">
        <v>5.2</v>
      </c>
      <c r="EBU21" s="500">
        <v>5.7</v>
      </c>
      <c r="EBV21" s="499">
        <v>6.1</v>
      </c>
      <c r="EBW21" s="499">
        <v>6.4</v>
      </c>
      <c r="EBX21" s="499">
        <v>7</v>
      </c>
      <c r="EBY21" s="503" t="s">
        <v>284</v>
      </c>
      <c r="EBZ21" s="499">
        <v>4</v>
      </c>
      <c r="ECA21" s="499">
        <v>4</v>
      </c>
      <c r="ECB21" s="499">
        <v>4</v>
      </c>
      <c r="ECC21" s="499">
        <v>4</v>
      </c>
      <c r="ECD21" s="499">
        <v>4</v>
      </c>
      <c r="ECE21" s="499">
        <v>4</v>
      </c>
      <c r="ECF21" s="499">
        <v>3</v>
      </c>
      <c r="ECG21" s="499">
        <v>3</v>
      </c>
      <c r="ECH21" s="499">
        <v>4</v>
      </c>
      <c r="ECI21" s="499">
        <v>4</v>
      </c>
      <c r="ECJ21" s="499">
        <v>4</v>
      </c>
      <c r="ECK21" s="500">
        <v>4</v>
      </c>
      <c r="ECL21" s="501">
        <v>3.6</v>
      </c>
      <c r="ECM21" s="501">
        <v>3.5</v>
      </c>
      <c r="ECN21" s="501">
        <v>3.6</v>
      </c>
      <c r="ECO21" s="501">
        <v>3.5</v>
      </c>
      <c r="ECP21" s="501">
        <v>3.4</v>
      </c>
      <c r="ECQ21" s="501">
        <v>3.6</v>
      </c>
      <c r="ECR21" s="501">
        <v>3.8</v>
      </c>
      <c r="ECS21" s="501">
        <v>3.8</v>
      </c>
      <c r="ECT21" s="501">
        <v>3.8</v>
      </c>
      <c r="ECU21" s="501">
        <v>4</v>
      </c>
      <c r="ECV21" s="501">
        <v>3.8</v>
      </c>
      <c r="ECW21" s="502">
        <v>3.7</v>
      </c>
      <c r="ECX21" s="501">
        <v>3.3</v>
      </c>
      <c r="ECY21" s="501">
        <v>3.1</v>
      </c>
      <c r="ECZ21" s="501">
        <v>3.1</v>
      </c>
      <c r="EDA21" s="501">
        <v>3.2</v>
      </c>
      <c r="EDB21" s="501">
        <v>3.1</v>
      </c>
      <c r="EDC21" s="501">
        <v>3.1</v>
      </c>
      <c r="EDD21" s="501">
        <v>2.9</v>
      </c>
      <c r="EDE21" s="501">
        <v>3</v>
      </c>
      <c r="EDF21" s="501">
        <v>2.9</v>
      </c>
      <c r="EDG21" s="501">
        <v>2.8</v>
      </c>
      <c r="EDH21" s="501">
        <v>3.1</v>
      </c>
      <c r="EDI21" s="502">
        <v>3.4</v>
      </c>
      <c r="EDJ21" s="499">
        <v>3.9</v>
      </c>
      <c r="EDK21" s="499">
        <v>4.2</v>
      </c>
      <c r="EDL21" s="499">
        <v>3.8</v>
      </c>
      <c r="EDM21" s="499">
        <v>3.3</v>
      </c>
      <c r="EDN21" s="499">
        <v>2.7</v>
      </c>
      <c r="EDO21" s="499">
        <v>2.5</v>
      </c>
      <c r="EDP21" s="499">
        <v>2.7</v>
      </c>
      <c r="EDQ21" s="499">
        <v>2.9</v>
      </c>
      <c r="EDR21" s="499">
        <v>2.8</v>
      </c>
      <c r="EDS21" s="499">
        <v>2.6</v>
      </c>
      <c r="EDT21" s="499">
        <v>2.4</v>
      </c>
      <c r="EDU21" s="500">
        <v>2.1</v>
      </c>
      <c r="EDV21" s="499">
        <v>2.1</v>
      </c>
      <c r="EDW21" s="499">
        <v>2.2000000000000002</v>
      </c>
      <c r="EDX21" s="499">
        <v>2.6</v>
      </c>
      <c r="EDY21" s="499">
        <v>3.1</v>
      </c>
      <c r="EDZ21" s="499">
        <v>3.6</v>
      </c>
      <c r="EEA21" s="499">
        <v>4.0999999999999996</v>
      </c>
      <c r="EEB21" s="499">
        <v>4.2</v>
      </c>
      <c r="EEC21" s="499">
        <v>4.3</v>
      </c>
      <c r="EED21" s="499">
        <v>4.3</v>
      </c>
      <c r="EEE21" s="499">
        <v>4.5999999999999996</v>
      </c>
      <c r="EEF21" s="499">
        <v>5.2</v>
      </c>
      <c r="EEG21" s="500">
        <v>5.7</v>
      </c>
      <c r="EEH21" s="499">
        <v>6.1</v>
      </c>
      <c r="EEI21" s="499">
        <v>6.4</v>
      </c>
      <c r="EEJ21" s="499">
        <v>7</v>
      </c>
      <c r="EEK21" s="503" t="s">
        <v>284</v>
      </c>
      <c r="EEL21" s="499">
        <v>4</v>
      </c>
      <c r="EEM21" s="499">
        <v>4</v>
      </c>
      <c r="EEN21" s="499">
        <v>4</v>
      </c>
      <c r="EEO21" s="499">
        <v>4</v>
      </c>
      <c r="EEP21" s="499">
        <v>4</v>
      </c>
      <c r="EEQ21" s="499">
        <v>4</v>
      </c>
      <c r="EER21" s="499">
        <v>3</v>
      </c>
      <c r="EES21" s="499">
        <v>3</v>
      </c>
      <c r="EET21" s="499">
        <v>4</v>
      </c>
      <c r="EEU21" s="499">
        <v>4</v>
      </c>
      <c r="EEV21" s="499">
        <v>4</v>
      </c>
      <c r="EEW21" s="500">
        <v>4</v>
      </c>
      <c r="EEX21" s="501">
        <v>3.6</v>
      </c>
      <c r="EEY21" s="501">
        <v>3.5</v>
      </c>
      <c r="EEZ21" s="501">
        <v>3.6</v>
      </c>
      <c r="EFA21" s="501">
        <v>3.5</v>
      </c>
      <c r="EFB21" s="501">
        <v>3.4</v>
      </c>
      <c r="EFC21" s="501">
        <v>3.6</v>
      </c>
      <c r="EFD21" s="501">
        <v>3.8</v>
      </c>
      <c r="EFE21" s="501">
        <v>3.8</v>
      </c>
      <c r="EFF21" s="501">
        <v>3.8</v>
      </c>
      <c r="EFG21" s="501">
        <v>4</v>
      </c>
      <c r="EFH21" s="501">
        <v>3.8</v>
      </c>
      <c r="EFI21" s="502">
        <v>3.7</v>
      </c>
      <c r="EFJ21" s="501">
        <v>3.3</v>
      </c>
      <c r="EFK21" s="501">
        <v>3.1</v>
      </c>
      <c r="EFL21" s="501">
        <v>3.1</v>
      </c>
      <c r="EFM21" s="501">
        <v>3.2</v>
      </c>
      <c r="EFN21" s="501">
        <v>3.1</v>
      </c>
      <c r="EFO21" s="501">
        <v>3.1</v>
      </c>
      <c r="EFP21" s="501">
        <v>2.9</v>
      </c>
      <c r="EFQ21" s="501">
        <v>3</v>
      </c>
      <c r="EFR21" s="501">
        <v>2.9</v>
      </c>
      <c r="EFS21" s="501">
        <v>2.8</v>
      </c>
      <c r="EFT21" s="501">
        <v>3.1</v>
      </c>
      <c r="EFU21" s="502">
        <v>3.4</v>
      </c>
      <c r="EFV21" s="499">
        <v>3.9</v>
      </c>
      <c r="EFW21" s="499">
        <v>4.2</v>
      </c>
      <c r="EFX21" s="499">
        <v>3.8</v>
      </c>
      <c r="EFY21" s="499">
        <v>3.3</v>
      </c>
      <c r="EFZ21" s="499">
        <v>2.7</v>
      </c>
      <c r="EGA21" s="499">
        <v>2.5</v>
      </c>
      <c r="EGB21" s="499">
        <v>2.7</v>
      </c>
      <c r="EGC21" s="499">
        <v>2.9</v>
      </c>
      <c r="EGD21" s="499">
        <v>2.8</v>
      </c>
      <c r="EGE21" s="499">
        <v>2.6</v>
      </c>
      <c r="EGF21" s="499">
        <v>2.4</v>
      </c>
      <c r="EGG21" s="500">
        <v>2.1</v>
      </c>
      <c r="EGH21" s="499">
        <v>2.1</v>
      </c>
      <c r="EGI21" s="499">
        <v>2.2000000000000002</v>
      </c>
      <c r="EGJ21" s="499">
        <v>2.6</v>
      </c>
      <c r="EGK21" s="499">
        <v>3.1</v>
      </c>
      <c r="EGL21" s="499">
        <v>3.6</v>
      </c>
      <c r="EGM21" s="499">
        <v>4.0999999999999996</v>
      </c>
      <c r="EGN21" s="499">
        <v>4.2</v>
      </c>
      <c r="EGO21" s="499">
        <v>4.3</v>
      </c>
      <c r="EGP21" s="499">
        <v>4.3</v>
      </c>
      <c r="EGQ21" s="499">
        <v>4.5999999999999996</v>
      </c>
      <c r="EGR21" s="499">
        <v>5.2</v>
      </c>
      <c r="EGS21" s="500">
        <v>5.7</v>
      </c>
      <c r="EGT21" s="499">
        <v>6.1</v>
      </c>
      <c r="EGU21" s="499">
        <v>6.4</v>
      </c>
      <c r="EGV21" s="499">
        <v>7</v>
      </c>
      <c r="EGW21" s="503" t="s">
        <v>284</v>
      </c>
      <c r="EGX21" s="499">
        <v>4</v>
      </c>
      <c r="EGY21" s="499">
        <v>4</v>
      </c>
      <c r="EGZ21" s="499">
        <v>4</v>
      </c>
      <c r="EHA21" s="499">
        <v>4</v>
      </c>
      <c r="EHB21" s="499">
        <v>4</v>
      </c>
      <c r="EHC21" s="499">
        <v>4</v>
      </c>
      <c r="EHD21" s="499">
        <v>3</v>
      </c>
      <c r="EHE21" s="499">
        <v>3</v>
      </c>
      <c r="EHF21" s="499">
        <v>4</v>
      </c>
      <c r="EHG21" s="499">
        <v>4</v>
      </c>
      <c r="EHH21" s="499">
        <v>4</v>
      </c>
      <c r="EHI21" s="500">
        <v>4</v>
      </c>
      <c r="EHJ21" s="501">
        <v>3.6</v>
      </c>
      <c r="EHK21" s="501">
        <v>3.5</v>
      </c>
      <c r="EHL21" s="501">
        <v>3.6</v>
      </c>
      <c r="EHM21" s="501">
        <v>3.5</v>
      </c>
      <c r="EHN21" s="501">
        <v>3.4</v>
      </c>
      <c r="EHO21" s="501">
        <v>3.6</v>
      </c>
      <c r="EHP21" s="501">
        <v>3.8</v>
      </c>
      <c r="EHQ21" s="501">
        <v>3.8</v>
      </c>
      <c r="EHR21" s="501">
        <v>3.8</v>
      </c>
      <c r="EHS21" s="501">
        <v>4</v>
      </c>
      <c r="EHT21" s="501">
        <v>3.8</v>
      </c>
      <c r="EHU21" s="502">
        <v>3.7</v>
      </c>
      <c r="EHV21" s="501">
        <v>3.3</v>
      </c>
      <c r="EHW21" s="501">
        <v>3.1</v>
      </c>
      <c r="EHX21" s="501">
        <v>3.1</v>
      </c>
      <c r="EHY21" s="501">
        <v>3.2</v>
      </c>
      <c r="EHZ21" s="501">
        <v>3.1</v>
      </c>
      <c r="EIA21" s="501">
        <v>3.1</v>
      </c>
      <c r="EIB21" s="501">
        <v>2.9</v>
      </c>
      <c r="EIC21" s="501">
        <v>3</v>
      </c>
      <c r="EID21" s="501">
        <v>2.9</v>
      </c>
      <c r="EIE21" s="501">
        <v>2.8</v>
      </c>
      <c r="EIF21" s="501">
        <v>3.1</v>
      </c>
      <c r="EIG21" s="502">
        <v>3.4</v>
      </c>
      <c r="EIH21" s="499">
        <v>3.9</v>
      </c>
      <c r="EII21" s="499">
        <v>4.2</v>
      </c>
      <c r="EIJ21" s="499">
        <v>3.8</v>
      </c>
      <c r="EIK21" s="499">
        <v>3.3</v>
      </c>
      <c r="EIL21" s="499">
        <v>2.7</v>
      </c>
      <c r="EIM21" s="499">
        <v>2.5</v>
      </c>
      <c r="EIN21" s="499">
        <v>2.7</v>
      </c>
      <c r="EIO21" s="499">
        <v>2.9</v>
      </c>
      <c r="EIP21" s="499">
        <v>2.8</v>
      </c>
      <c r="EIQ21" s="499">
        <v>2.6</v>
      </c>
      <c r="EIR21" s="499">
        <v>2.4</v>
      </c>
      <c r="EIS21" s="500">
        <v>2.1</v>
      </c>
      <c r="EIT21" s="499">
        <v>2.1</v>
      </c>
      <c r="EIU21" s="499">
        <v>2.2000000000000002</v>
      </c>
      <c r="EIV21" s="499">
        <v>2.6</v>
      </c>
      <c r="EIW21" s="499">
        <v>3.1</v>
      </c>
      <c r="EIX21" s="499">
        <v>3.6</v>
      </c>
      <c r="EIY21" s="499">
        <v>4.0999999999999996</v>
      </c>
      <c r="EIZ21" s="499">
        <v>4.2</v>
      </c>
      <c r="EJA21" s="499">
        <v>4.3</v>
      </c>
      <c r="EJB21" s="499">
        <v>4.3</v>
      </c>
      <c r="EJC21" s="499">
        <v>4.5999999999999996</v>
      </c>
      <c r="EJD21" s="499">
        <v>5.2</v>
      </c>
      <c r="EJE21" s="500">
        <v>5.7</v>
      </c>
      <c r="EJF21" s="499">
        <v>6.1</v>
      </c>
      <c r="EJG21" s="499">
        <v>6.4</v>
      </c>
      <c r="EJH21" s="499">
        <v>7</v>
      </c>
      <c r="EJI21" s="503" t="s">
        <v>284</v>
      </c>
      <c r="EJJ21" s="499">
        <v>4</v>
      </c>
      <c r="EJK21" s="499">
        <v>4</v>
      </c>
      <c r="EJL21" s="499">
        <v>4</v>
      </c>
      <c r="EJM21" s="499">
        <v>4</v>
      </c>
      <c r="EJN21" s="499">
        <v>4</v>
      </c>
      <c r="EJO21" s="499">
        <v>4</v>
      </c>
      <c r="EJP21" s="499">
        <v>3</v>
      </c>
      <c r="EJQ21" s="499">
        <v>3</v>
      </c>
      <c r="EJR21" s="499">
        <v>4</v>
      </c>
      <c r="EJS21" s="499">
        <v>4</v>
      </c>
      <c r="EJT21" s="499">
        <v>4</v>
      </c>
      <c r="EJU21" s="500">
        <v>4</v>
      </c>
      <c r="EJV21" s="501">
        <v>3.6</v>
      </c>
      <c r="EJW21" s="501">
        <v>3.5</v>
      </c>
      <c r="EJX21" s="501">
        <v>3.6</v>
      </c>
      <c r="EJY21" s="501">
        <v>3.5</v>
      </c>
      <c r="EJZ21" s="501">
        <v>3.4</v>
      </c>
      <c r="EKA21" s="501">
        <v>3.6</v>
      </c>
      <c r="EKB21" s="501">
        <v>3.8</v>
      </c>
      <c r="EKC21" s="501">
        <v>3.8</v>
      </c>
      <c r="EKD21" s="501">
        <v>3.8</v>
      </c>
      <c r="EKE21" s="501">
        <v>4</v>
      </c>
      <c r="EKF21" s="501">
        <v>3.8</v>
      </c>
      <c r="EKG21" s="502">
        <v>3.7</v>
      </c>
      <c r="EKH21" s="501">
        <v>3.3</v>
      </c>
      <c r="EKI21" s="501">
        <v>3.1</v>
      </c>
      <c r="EKJ21" s="501">
        <v>3.1</v>
      </c>
      <c r="EKK21" s="501">
        <v>3.2</v>
      </c>
      <c r="EKL21" s="501">
        <v>3.1</v>
      </c>
      <c r="EKM21" s="501">
        <v>3.1</v>
      </c>
      <c r="EKN21" s="501">
        <v>2.9</v>
      </c>
      <c r="EKO21" s="501">
        <v>3</v>
      </c>
      <c r="EKP21" s="501">
        <v>2.9</v>
      </c>
      <c r="EKQ21" s="501">
        <v>2.8</v>
      </c>
      <c r="EKR21" s="501">
        <v>3.1</v>
      </c>
      <c r="EKS21" s="502">
        <v>3.4</v>
      </c>
      <c r="EKT21" s="499">
        <v>3.9</v>
      </c>
      <c r="EKU21" s="499">
        <v>4.2</v>
      </c>
      <c r="EKV21" s="499">
        <v>3.8</v>
      </c>
      <c r="EKW21" s="499">
        <v>3.3</v>
      </c>
      <c r="EKX21" s="499">
        <v>2.7</v>
      </c>
      <c r="EKY21" s="499">
        <v>2.5</v>
      </c>
      <c r="EKZ21" s="499">
        <v>2.7</v>
      </c>
      <c r="ELA21" s="499">
        <v>2.9</v>
      </c>
      <c r="ELB21" s="499">
        <v>2.8</v>
      </c>
      <c r="ELC21" s="499">
        <v>2.6</v>
      </c>
      <c r="ELD21" s="499">
        <v>2.4</v>
      </c>
      <c r="ELE21" s="500">
        <v>2.1</v>
      </c>
      <c r="ELF21" s="499">
        <v>2.1</v>
      </c>
      <c r="ELG21" s="499">
        <v>2.2000000000000002</v>
      </c>
      <c r="ELH21" s="499">
        <v>2.6</v>
      </c>
      <c r="ELI21" s="499">
        <v>3.1</v>
      </c>
      <c r="ELJ21" s="499">
        <v>3.6</v>
      </c>
      <c r="ELK21" s="499">
        <v>4.0999999999999996</v>
      </c>
      <c r="ELL21" s="499">
        <v>4.2</v>
      </c>
      <c r="ELM21" s="499">
        <v>4.3</v>
      </c>
      <c r="ELN21" s="499">
        <v>4.3</v>
      </c>
      <c r="ELO21" s="499">
        <v>4.5999999999999996</v>
      </c>
      <c r="ELP21" s="499">
        <v>5.2</v>
      </c>
      <c r="ELQ21" s="500">
        <v>5.7</v>
      </c>
      <c r="ELR21" s="499">
        <v>6.1</v>
      </c>
      <c r="ELS21" s="499">
        <v>6.4</v>
      </c>
      <c r="ELT21" s="499">
        <v>7</v>
      </c>
      <c r="ELU21" s="503" t="s">
        <v>284</v>
      </c>
      <c r="ELV21" s="499">
        <v>4</v>
      </c>
      <c r="ELW21" s="499">
        <v>4</v>
      </c>
      <c r="ELX21" s="499">
        <v>4</v>
      </c>
      <c r="ELY21" s="499">
        <v>4</v>
      </c>
      <c r="ELZ21" s="499">
        <v>4</v>
      </c>
      <c r="EMA21" s="499">
        <v>4</v>
      </c>
      <c r="EMB21" s="499">
        <v>3</v>
      </c>
      <c r="EMC21" s="499">
        <v>3</v>
      </c>
      <c r="EMD21" s="499">
        <v>4</v>
      </c>
      <c r="EME21" s="499">
        <v>4</v>
      </c>
      <c r="EMF21" s="499">
        <v>4</v>
      </c>
      <c r="EMG21" s="500">
        <v>4</v>
      </c>
      <c r="EMH21" s="501">
        <v>3.6</v>
      </c>
      <c r="EMI21" s="501">
        <v>3.5</v>
      </c>
      <c r="EMJ21" s="501">
        <v>3.6</v>
      </c>
      <c r="EMK21" s="501">
        <v>3.5</v>
      </c>
      <c r="EML21" s="501">
        <v>3.4</v>
      </c>
      <c r="EMM21" s="501">
        <v>3.6</v>
      </c>
      <c r="EMN21" s="501">
        <v>3.8</v>
      </c>
      <c r="EMO21" s="501">
        <v>3.8</v>
      </c>
      <c r="EMP21" s="501">
        <v>3.8</v>
      </c>
      <c r="EMQ21" s="501">
        <v>4</v>
      </c>
      <c r="EMR21" s="501">
        <v>3.8</v>
      </c>
      <c r="EMS21" s="502">
        <v>3.7</v>
      </c>
      <c r="EMT21" s="501">
        <v>3.3</v>
      </c>
      <c r="EMU21" s="501">
        <v>3.1</v>
      </c>
      <c r="EMV21" s="501">
        <v>3.1</v>
      </c>
      <c r="EMW21" s="501">
        <v>3.2</v>
      </c>
      <c r="EMX21" s="501">
        <v>3.1</v>
      </c>
      <c r="EMY21" s="501">
        <v>3.1</v>
      </c>
      <c r="EMZ21" s="501">
        <v>2.9</v>
      </c>
      <c r="ENA21" s="501">
        <v>3</v>
      </c>
      <c r="ENB21" s="501">
        <v>2.9</v>
      </c>
      <c r="ENC21" s="501">
        <v>2.8</v>
      </c>
      <c r="END21" s="501">
        <v>3.1</v>
      </c>
      <c r="ENE21" s="502">
        <v>3.4</v>
      </c>
      <c r="ENF21" s="499">
        <v>3.9</v>
      </c>
      <c r="ENG21" s="499">
        <v>4.2</v>
      </c>
      <c r="ENH21" s="499">
        <v>3.8</v>
      </c>
      <c r="ENI21" s="499">
        <v>3.3</v>
      </c>
      <c r="ENJ21" s="499">
        <v>2.7</v>
      </c>
      <c r="ENK21" s="499">
        <v>2.5</v>
      </c>
      <c r="ENL21" s="499">
        <v>2.7</v>
      </c>
      <c r="ENM21" s="499">
        <v>2.9</v>
      </c>
      <c r="ENN21" s="499">
        <v>2.8</v>
      </c>
      <c r="ENO21" s="499">
        <v>2.6</v>
      </c>
      <c r="ENP21" s="499">
        <v>2.4</v>
      </c>
      <c r="ENQ21" s="500">
        <v>2.1</v>
      </c>
      <c r="ENR21" s="499">
        <v>2.1</v>
      </c>
      <c r="ENS21" s="499">
        <v>2.2000000000000002</v>
      </c>
      <c r="ENT21" s="499">
        <v>2.6</v>
      </c>
      <c r="ENU21" s="499">
        <v>3.1</v>
      </c>
      <c r="ENV21" s="499">
        <v>3.6</v>
      </c>
      <c r="ENW21" s="499">
        <v>4.0999999999999996</v>
      </c>
      <c r="ENX21" s="499">
        <v>4.2</v>
      </c>
      <c r="ENY21" s="499">
        <v>4.3</v>
      </c>
      <c r="ENZ21" s="499">
        <v>4.3</v>
      </c>
      <c r="EOA21" s="499">
        <v>4.5999999999999996</v>
      </c>
      <c r="EOB21" s="499">
        <v>5.2</v>
      </c>
      <c r="EOC21" s="500">
        <v>5.7</v>
      </c>
      <c r="EOD21" s="499">
        <v>6.1</v>
      </c>
      <c r="EOE21" s="499">
        <v>6.4</v>
      </c>
      <c r="EOF21" s="499">
        <v>7</v>
      </c>
      <c r="EOG21" s="503" t="s">
        <v>284</v>
      </c>
      <c r="EOH21" s="499">
        <v>4</v>
      </c>
      <c r="EOI21" s="499">
        <v>4</v>
      </c>
      <c r="EOJ21" s="499">
        <v>4</v>
      </c>
      <c r="EOK21" s="499">
        <v>4</v>
      </c>
      <c r="EOL21" s="499">
        <v>4</v>
      </c>
      <c r="EOM21" s="499">
        <v>4</v>
      </c>
      <c r="EON21" s="499">
        <v>3</v>
      </c>
      <c r="EOO21" s="499">
        <v>3</v>
      </c>
      <c r="EOP21" s="499">
        <v>4</v>
      </c>
      <c r="EOQ21" s="499">
        <v>4</v>
      </c>
      <c r="EOR21" s="499">
        <v>4</v>
      </c>
      <c r="EOS21" s="500">
        <v>4</v>
      </c>
      <c r="EOT21" s="501">
        <v>3.6</v>
      </c>
      <c r="EOU21" s="501">
        <v>3.5</v>
      </c>
      <c r="EOV21" s="501">
        <v>3.6</v>
      </c>
      <c r="EOW21" s="501">
        <v>3.5</v>
      </c>
      <c r="EOX21" s="501">
        <v>3.4</v>
      </c>
      <c r="EOY21" s="501">
        <v>3.6</v>
      </c>
      <c r="EOZ21" s="501">
        <v>3.8</v>
      </c>
      <c r="EPA21" s="501">
        <v>3.8</v>
      </c>
      <c r="EPB21" s="501">
        <v>3.8</v>
      </c>
      <c r="EPC21" s="501">
        <v>4</v>
      </c>
      <c r="EPD21" s="501">
        <v>3.8</v>
      </c>
      <c r="EPE21" s="502">
        <v>3.7</v>
      </c>
      <c r="EPF21" s="501">
        <v>3.3</v>
      </c>
      <c r="EPG21" s="501">
        <v>3.1</v>
      </c>
      <c r="EPH21" s="501">
        <v>3.1</v>
      </c>
      <c r="EPI21" s="501">
        <v>3.2</v>
      </c>
      <c r="EPJ21" s="501">
        <v>3.1</v>
      </c>
      <c r="EPK21" s="501">
        <v>3.1</v>
      </c>
      <c r="EPL21" s="501">
        <v>2.9</v>
      </c>
      <c r="EPM21" s="501">
        <v>3</v>
      </c>
      <c r="EPN21" s="501">
        <v>2.9</v>
      </c>
      <c r="EPO21" s="501">
        <v>2.8</v>
      </c>
      <c r="EPP21" s="501">
        <v>3.1</v>
      </c>
      <c r="EPQ21" s="502">
        <v>3.4</v>
      </c>
      <c r="EPR21" s="499">
        <v>3.9</v>
      </c>
      <c r="EPS21" s="499">
        <v>4.2</v>
      </c>
      <c r="EPT21" s="499">
        <v>3.8</v>
      </c>
      <c r="EPU21" s="499">
        <v>3.3</v>
      </c>
      <c r="EPV21" s="499">
        <v>2.7</v>
      </c>
      <c r="EPW21" s="499">
        <v>2.5</v>
      </c>
      <c r="EPX21" s="499">
        <v>2.7</v>
      </c>
      <c r="EPY21" s="499">
        <v>2.9</v>
      </c>
      <c r="EPZ21" s="499">
        <v>2.8</v>
      </c>
      <c r="EQA21" s="499">
        <v>2.6</v>
      </c>
      <c r="EQB21" s="499">
        <v>2.4</v>
      </c>
      <c r="EQC21" s="500">
        <v>2.1</v>
      </c>
      <c r="EQD21" s="499">
        <v>2.1</v>
      </c>
      <c r="EQE21" s="499">
        <v>2.2000000000000002</v>
      </c>
      <c r="EQF21" s="499">
        <v>2.6</v>
      </c>
      <c r="EQG21" s="499">
        <v>3.1</v>
      </c>
      <c r="EQH21" s="499">
        <v>3.6</v>
      </c>
      <c r="EQI21" s="499">
        <v>4.0999999999999996</v>
      </c>
      <c r="EQJ21" s="499">
        <v>4.2</v>
      </c>
      <c r="EQK21" s="499">
        <v>4.3</v>
      </c>
      <c r="EQL21" s="499">
        <v>4.3</v>
      </c>
      <c r="EQM21" s="499">
        <v>4.5999999999999996</v>
      </c>
      <c r="EQN21" s="499">
        <v>5.2</v>
      </c>
      <c r="EQO21" s="500">
        <v>5.7</v>
      </c>
      <c r="EQP21" s="499">
        <v>6.1</v>
      </c>
      <c r="EQQ21" s="499">
        <v>6.4</v>
      </c>
      <c r="EQR21" s="499">
        <v>7</v>
      </c>
      <c r="EQS21" s="503" t="s">
        <v>284</v>
      </c>
      <c r="EQT21" s="499">
        <v>4</v>
      </c>
      <c r="EQU21" s="499">
        <v>4</v>
      </c>
      <c r="EQV21" s="499">
        <v>4</v>
      </c>
      <c r="EQW21" s="499">
        <v>4</v>
      </c>
      <c r="EQX21" s="499">
        <v>4</v>
      </c>
      <c r="EQY21" s="499">
        <v>4</v>
      </c>
      <c r="EQZ21" s="499">
        <v>3</v>
      </c>
      <c r="ERA21" s="499">
        <v>3</v>
      </c>
      <c r="ERB21" s="499">
        <v>4</v>
      </c>
      <c r="ERC21" s="499">
        <v>4</v>
      </c>
      <c r="ERD21" s="499">
        <v>4</v>
      </c>
      <c r="ERE21" s="500">
        <v>4</v>
      </c>
      <c r="ERF21" s="501">
        <v>3.6</v>
      </c>
      <c r="ERG21" s="501">
        <v>3.5</v>
      </c>
      <c r="ERH21" s="501">
        <v>3.6</v>
      </c>
      <c r="ERI21" s="501">
        <v>3.5</v>
      </c>
      <c r="ERJ21" s="501">
        <v>3.4</v>
      </c>
      <c r="ERK21" s="501">
        <v>3.6</v>
      </c>
      <c r="ERL21" s="501">
        <v>3.8</v>
      </c>
      <c r="ERM21" s="501">
        <v>3.8</v>
      </c>
      <c r="ERN21" s="501">
        <v>3.8</v>
      </c>
      <c r="ERO21" s="501">
        <v>4</v>
      </c>
      <c r="ERP21" s="501">
        <v>3.8</v>
      </c>
      <c r="ERQ21" s="502">
        <v>3.7</v>
      </c>
      <c r="ERR21" s="501">
        <v>3.3</v>
      </c>
      <c r="ERS21" s="501">
        <v>3.1</v>
      </c>
      <c r="ERT21" s="501">
        <v>3.1</v>
      </c>
      <c r="ERU21" s="501">
        <v>3.2</v>
      </c>
      <c r="ERV21" s="501">
        <v>3.1</v>
      </c>
      <c r="ERW21" s="501">
        <v>3.1</v>
      </c>
      <c r="ERX21" s="501">
        <v>2.9</v>
      </c>
      <c r="ERY21" s="501">
        <v>3</v>
      </c>
      <c r="ERZ21" s="501">
        <v>2.9</v>
      </c>
      <c r="ESA21" s="501">
        <v>2.8</v>
      </c>
      <c r="ESB21" s="501">
        <v>3.1</v>
      </c>
      <c r="ESC21" s="502">
        <v>3.4</v>
      </c>
      <c r="ESD21" s="499">
        <v>3.9</v>
      </c>
      <c r="ESE21" s="499">
        <v>4.2</v>
      </c>
      <c r="ESF21" s="499">
        <v>3.8</v>
      </c>
      <c r="ESG21" s="499">
        <v>3.3</v>
      </c>
      <c r="ESH21" s="499">
        <v>2.7</v>
      </c>
      <c r="ESI21" s="499">
        <v>2.5</v>
      </c>
      <c r="ESJ21" s="499">
        <v>2.7</v>
      </c>
      <c r="ESK21" s="499">
        <v>2.9</v>
      </c>
      <c r="ESL21" s="499">
        <v>2.8</v>
      </c>
      <c r="ESM21" s="499">
        <v>2.6</v>
      </c>
      <c r="ESN21" s="499">
        <v>2.4</v>
      </c>
      <c r="ESO21" s="500">
        <v>2.1</v>
      </c>
      <c r="ESP21" s="499">
        <v>2.1</v>
      </c>
      <c r="ESQ21" s="499">
        <v>2.2000000000000002</v>
      </c>
      <c r="ESR21" s="499">
        <v>2.6</v>
      </c>
      <c r="ESS21" s="499">
        <v>3.1</v>
      </c>
      <c r="EST21" s="499">
        <v>3.6</v>
      </c>
      <c r="ESU21" s="499">
        <v>4.0999999999999996</v>
      </c>
      <c r="ESV21" s="499">
        <v>4.2</v>
      </c>
      <c r="ESW21" s="499">
        <v>4.3</v>
      </c>
      <c r="ESX21" s="499">
        <v>4.3</v>
      </c>
      <c r="ESY21" s="499">
        <v>4.5999999999999996</v>
      </c>
      <c r="ESZ21" s="499">
        <v>5.2</v>
      </c>
      <c r="ETA21" s="500">
        <v>5.7</v>
      </c>
      <c r="ETB21" s="499">
        <v>6.1</v>
      </c>
      <c r="ETC21" s="499">
        <v>6.4</v>
      </c>
      <c r="ETD21" s="499">
        <v>7</v>
      </c>
      <c r="ETE21" s="503" t="s">
        <v>284</v>
      </c>
      <c r="ETF21" s="499">
        <v>4</v>
      </c>
      <c r="ETG21" s="499">
        <v>4</v>
      </c>
      <c r="ETH21" s="499">
        <v>4</v>
      </c>
      <c r="ETI21" s="499">
        <v>4</v>
      </c>
      <c r="ETJ21" s="499">
        <v>4</v>
      </c>
      <c r="ETK21" s="499">
        <v>4</v>
      </c>
      <c r="ETL21" s="499">
        <v>3</v>
      </c>
      <c r="ETM21" s="499">
        <v>3</v>
      </c>
      <c r="ETN21" s="499">
        <v>4</v>
      </c>
      <c r="ETO21" s="499">
        <v>4</v>
      </c>
      <c r="ETP21" s="499">
        <v>4</v>
      </c>
      <c r="ETQ21" s="500">
        <v>4</v>
      </c>
      <c r="ETR21" s="501">
        <v>3.6</v>
      </c>
      <c r="ETS21" s="501">
        <v>3.5</v>
      </c>
      <c r="ETT21" s="501">
        <v>3.6</v>
      </c>
      <c r="ETU21" s="501">
        <v>3.5</v>
      </c>
      <c r="ETV21" s="501">
        <v>3.4</v>
      </c>
      <c r="ETW21" s="501">
        <v>3.6</v>
      </c>
      <c r="ETX21" s="501">
        <v>3.8</v>
      </c>
      <c r="ETY21" s="501">
        <v>3.8</v>
      </c>
      <c r="ETZ21" s="501">
        <v>3.8</v>
      </c>
      <c r="EUA21" s="501">
        <v>4</v>
      </c>
      <c r="EUB21" s="501">
        <v>3.8</v>
      </c>
      <c r="EUC21" s="502">
        <v>3.7</v>
      </c>
      <c r="EUD21" s="501">
        <v>3.3</v>
      </c>
      <c r="EUE21" s="501">
        <v>3.1</v>
      </c>
      <c r="EUF21" s="501">
        <v>3.1</v>
      </c>
      <c r="EUG21" s="501">
        <v>3.2</v>
      </c>
      <c r="EUH21" s="501">
        <v>3.1</v>
      </c>
      <c r="EUI21" s="501">
        <v>3.1</v>
      </c>
      <c r="EUJ21" s="501">
        <v>2.9</v>
      </c>
      <c r="EUK21" s="501">
        <v>3</v>
      </c>
      <c r="EUL21" s="501">
        <v>2.9</v>
      </c>
      <c r="EUM21" s="501">
        <v>2.8</v>
      </c>
      <c r="EUN21" s="501">
        <v>3.1</v>
      </c>
      <c r="EUO21" s="502">
        <v>3.4</v>
      </c>
      <c r="EUP21" s="499">
        <v>3.9</v>
      </c>
      <c r="EUQ21" s="499">
        <v>4.2</v>
      </c>
      <c r="EUR21" s="499">
        <v>3.8</v>
      </c>
      <c r="EUS21" s="499">
        <v>3.3</v>
      </c>
      <c r="EUT21" s="499">
        <v>2.7</v>
      </c>
      <c r="EUU21" s="499">
        <v>2.5</v>
      </c>
      <c r="EUV21" s="499">
        <v>2.7</v>
      </c>
      <c r="EUW21" s="499">
        <v>2.9</v>
      </c>
      <c r="EUX21" s="499">
        <v>2.8</v>
      </c>
      <c r="EUY21" s="499">
        <v>2.6</v>
      </c>
      <c r="EUZ21" s="499">
        <v>2.4</v>
      </c>
      <c r="EVA21" s="500">
        <v>2.1</v>
      </c>
      <c r="EVB21" s="499">
        <v>2.1</v>
      </c>
      <c r="EVC21" s="499">
        <v>2.2000000000000002</v>
      </c>
      <c r="EVD21" s="499">
        <v>2.6</v>
      </c>
      <c r="EVE21" s="499">
        <v>3.1</v>
      </c>
      <c r="EVF21" s="499">
        <v>3.6</v>
      </c>
      <c r="EVG21" s="499">
        <v>4.0999999999999996</v>
      </c>
      <c r="EVH21" s="499">
        <v>4.2</v>
      </c>
      <c r="EVI21" s="499">
        <v>4.3</v>
      </c>
      <c r="EVJ21" s="499">
        <v>4.3</v>
      </c>
      <c r="EVK21" s="499">
        <v>4.5999999999999996</v>
      </c>
      <c r="EVL21" s="499">
        <v>5.2</v>
      </c>
      <c r="EVM21" s="500">
        <v>5.7</v>
      </c>
      <c r="EVN21" s="499">
        <v>6.1</v>
      </c>
      <c r="EVO21" s="499">
        <v>6.4</v>
      </c>
      <c r="EVP21" s="499">
        <v>7</v>
      </c>
      <c r="EVQ21" s="503" t="s">
        <v>284</v>
      </c>
      <c r="EVR21" s="499">
        <v>4</v>
      </c>
      <c r="EVS21" s="499">
        <v>4</v>
      </c>
      <c r="EVT21" s="499">
        <v>4</v>
      </c>
      <c r="EVU21" s="499">
        <v>4</v>
      </c>
      <c r="EVV21" s="499">
        <v>4</v>
      </c>
      <c r="EVW21" s="499">
        <v>4</v>
      </c>
      <c r="EVX21" s="499">
        <v>3</v>
      </c>
      <c r="EVY21" s="499">
        <v>3</v>
      </c>
      <c r="EVZ21" s="499">
        <v>4</v>
      </c>
      <c r="EWA21" s="499">
        <v>4</v>
      </c>
      <c r="EWB21" s="499">
        <v>4</v>
      </c>
      <c r="EWC21" s="500">
        <v>4</v>
      </c>
      <c r="EWD21" s="501">
        <v>3.6</v>
      </c>
      <c r="EWE21" s="501">
        <v>3.5</v>
      </c>
      <c r="EWF21" s="501">
        <v>3.6</v>
      </c>
      <c r="EWG21" s="501">
        <v>3.5</v>
      </c>
      <c r="EWH21" s="501">
        <v>3.4</v>
      </c>
      <c r="EWI21" s="501">
        <v>3.6</v>
      </c>
      <c r="EWJ21" s="501">
        <v>3.8</v>
      </c>
      <c r="EWK21" s="501">
        <v>3.8</v>
      </c>
      <c r="EWL21" s="501">
        <v>3.8</v>
      </c>
      <c r="EWM21" s="501">
        <v>4</v>
      </c>
      <c r="EWN21" s="501">
        <v>3.8</v>
      </c>
      <c r="EWO21" s="502">
        <v>3.7</v>
      </c>
      <c r="EWP21" s="501">
        <v>3.3</v>
      </c>
      <c r="EWQ21" s="501">
        <v>3.1</v>
      </c>
      <c r="EWR21" s="501">
        <v>3.1</v>
      </c>
      <c r="EWS21" s="501">
        <v>3.2</v>
      </c>
      <c r="EWT21" s="501">
        <v>3.1</v>
      </c>
      <c r="EWU21" s="501">
        <v>3.1</v>
      </c>
      <c r="EWV21" s="501">
        <v>2.9</v>
      </c>
      <c r="EWW21" s="501">
        <v>3</v>
      </c>
      <c r="EWX21" s="501">
        <v>2.9</v>
      </c>
      <c r="EWY21" s="501">
        <v>2.8</v>
      </c>
      <c r="EWZ21" s="501">
        <v>3.1</v>
      </c>
      <c r="EXA21" s="502">
        <v>3.4</v>
      </c>
      <c r="EXB21" s="499">
        <v>3.9</v>
      </c>
      <c r="EXC21" s="499">
        <v>4.2</v>
      </c>
      <c r="EXD21" s="499">
        <v>3.8</v>
      </c>
      <c r="EXE21" s="499">
        <v>3.3</v>
      </c>
      <c r="EXF21" s="499">
        <v>2.7</v>
      </c>
      <c r="EXG21" s="499">
        <v>2.5</v>
      </c>
      <c r="EXH21" s="499">
        <v>2.7</v>
      </c>
      <c r="EXI21" s="499">
        <v>2.9</v>
      </c>
      <c r="EXJ21" s="499">
        <v>2.8</v>
      </c>
      <c r="EXK21" s="499">
        <v>2.6</v>
      </c>
      <c r="EXL21" s="499">
        <v>2.4</v>
      </c>
      <c r="EXM21" s="500">
        <v>2.1</v>
      </c>
      <c r="EXN21" s="499">
        <v>2.1</v>
      </c>
      <c r="EXO21" s="499">
        <v>2.2000000000000002</v>
      </c>
      <c r="EXP21" s="499">
        <v>2.6</v>
      </c>
      <c r="EXQ21" s="499">
        <v>3.1</v>
      </c>
      <c r="EXR21" s="499">
        <v>3.6</v>
      </c>
      <c r="EXS21" s="499">
        <v>4.0999999999999996</v>
      </c>
      <c r="EXT21" s="499">
        <v>4.2</v>
      </c>
      <c r="EXU21" s="499">
        <v>4.3</v>
      </c>
      <c r="EXV21" s="499">
        <v>4.3</v>
      </c>
      <c r="EXW21" s="499">
        <v>4.5999999999999996</v>
      </c>
      <c r="EXX21" s="499">
        <v>5.2</v>
      </c>
      <c r="EXY21" s="500">
        <v>5.7</v>
      </c>
      <c r="EXZ21" s="499">
        <v>6.1</v>
      </c>
      <c r="EYA21" s="499">
        <v>6.4</v>
      </c>
      <c r="EYB21" s="499">
        <v>7</v>
      </c>
      <c r="EYC21" s="503" t="s">
        <v>284</v>
      </c>
      <c r="EYD21" s="499">
        <v>4</v>
      </c>
      <c r="EYE21" s="499">
        <v>4</v>
      </c>
      <c r="EYF21" s="499">
        <v>4</v>
      </c>
      <c r="EYG21" s="499">
        <v>4</v>
      </c>
      <c r="EYH21" s="499">
        <v>4</v>
      </c>
      <c r="EYI21" s="499">
        <v>4</v>
      </c>
      <c r="EYJ21" s="499">
        <v>3</v>
      </c>
      <c r="EYK21" s="499">
        <v>3</v>
      </c>
      <c r="EYL21" s="499">
        <v>4</v>
      </c>
      <c r="EYM21" s="499">
        <v>4</v>
      </c>
      <c r="EYN21" s="499">
        <v>4</v>
      </c>
      <c r="EYO21" s="500">
        <v>4</v>
      </c>
      <c r="EYP21" s="501">
        <v>3.6</v>
      </c>
      <c r="EYQ21" s="501">
        <v>3.5</v>
      </c>
      <c r="EYR21" s="501">
        <v>3.6</v>
      </c>
      <c r="EYS21" s="501">
        <v>3.5</v>
      </c>
      <c r="EYT21" s="501">
        <v>3.4</v>
      </c>
      <c r="EYU21" s="501">
        <v>3.6</v>
      </c>
      <c r="EYV21" s="501">
        <v>3.8</v>
      </c>
      <c r="EYW21" s="501">
        <v>3.8</v>
      </c>
      <c r="EYX21" s="501">
        <v>3.8</v>
      </c>
      <c r="EYY21" s="501">
        <v>4</v>
      </c>
      <c r="EYZ21" s="501">
        <v>3.8</v>
      </c>
      <c r="EZA21" s="502">
        <v>3.7</v>
      </c>
      <c r="EZB21" s="501">
        <v>3.3</v>
      </c>
      <c r="EZC21" s="501">
        <v>3.1</v>
      </c>
      <c r="EZD21" s="501">
        <v>3.1</v>
      </c>
      <c r="EZE21" s="501">
        <v>3.2</v>
      </c>
      <c r="EZF21" s="501">
        <v>3.1</v>
      </c>
      <c r="EZG21" s="501">
        <v>3.1</v>
      </c>
      <c r="EZH21" s="501">
        <v>2.9</v>
      </c>
      <c r="EZI21" s="501">
        <v>3</v>
      </c>
      <c r="EZJ21" s="501">
        <v>2.9</v>
      </c>
      <c r="EZK21" s="501">
        <v>2.8</v>
      </c>
      <c r="EZL21" s="501">
        <v>3.1</v>
      </c>
      <c r="EZM21" s="502">
        <v>3.4</v>
      </c>
      <c r="EZN21" s="499">
        <v>3.9</v>
      </c>
      <c r="EZO21" s="499">
        <v>4.2</v>
      </c>
      <c r="EZP21" s="499">
        <v>3.8</v>
      </c>
      <c r="EZQ21" s="499">
        <v>3.3</v>
      </c>
      <c r="EZR21" s="499">
        <v>2.7</v>
      </c>
      <c r="EZS21" s="499">
        <v>2.5</v>
      </c>
      <c r="EZT21" s="499">
        <v>2.7</v>
      </c>
      <c r="EZU21" s="499">
        <v>2.9</v>
      </c>
      <c r="EZV21" s="499">
        <v>2.8</v>
      </c>
      <c r="EZW21" s="499">
        <v>2.6</v>
      </c>
      <c r="EZX21" s="499">
        <v>2.4</v>
      </c>
      <c r="EZY21" s="500">
        <v>2.1</v>
      </c>
      <c r="EZZ21" s="499">
        <v>2.1</v>
      </c>
      <c r="FAA21" s="499">
        <v>2.2000000000000002</v>
      </c>
      <c r="FAB21" s="499">
        <v>2.6</v>
      </c>
      <c r="FAC21" s="499">
        <v>3.1</v>
      </c>
      <c r="FAD21" s="499">
        <v>3.6</v>
      </c>
      <c r="FAE21" s="499">
        <v>4.0999999999999996</v>
      </c>
      <c r="FAF21" s="499">
        <v>4.2</v>
      </c>
      <c r="FAG21" s="499">
        <v>4.3</v>
      </c>
      <c r="FAH21" s="499">
        <v>4.3</v>
      </c>
      <c r="FAI21" s="499">
        <v>4.5999999999999996</v>
      </c>
      <c r="FAJ21" s="499">
        <v>5.2</v>
      </c>
      <c r="FAK21" s="500">
        <v>5.7</v>
      </c>
      <c r="FAL21" s="499">
        <v>6.1</v>
      </c>
      <c r="FAM21" s="499">
        <v>6.4</v>
      </c>
      <c r="FAN21" s="499">
        <v>7</v>
      </c>
      <c r="FAO21" s="503" t="s">
        <v>284</v>
      </c>
      <c r="FAP21" s="499">
        <v>4</v>
      </c>
      <c r="FAQ21" s="499">
        <v>4</v>
      </c>
      <c r="FAR21" s="499">
        <v>4</v>
      </c>
      <c r="FAS21" s="499">
        <v>4</v>
      </c>
      <c r="FAT21" s="499">
        <v>4</v>
      </c>
      <c r="FAU21" s="499">
        <v>4</v>
      </c>
      <c r="FAV21" s="499">
        <v>3</v>
      </c>
      <c r="FAW21" s="499">
        <v>3</v>
      </c>
      <c r="FAX21" s="499">
        <v>4</v>
      </c>
      <c r="FAY21" s="499">
        <v>4</v>
      </c>
      <c r="FAZ21" s="499">
        <v>4</v>
      </c>
      <c r="FBA21" s="500">
        <v>4</v>
      </c>
      <c r="FBB21" s="501">
        <v>3.6</v>
      </c>
      <c r="FBC21" s="501">
        <v>3.5</v>
      </c>
      <c r="FBD21" s="501">
        <v>3.6</v>
      </c>
      <c r="FBE21" s="501">
        <v>3.5</v>
      </c>
      <c r="FBF21" s="501">
        <v>3.4</v>
      </c>
      <c r="FBG21" s="501">
        <v>3.6</v>
      </c>
      <c r="FBH21" s="501">
        <v>3.8</v>
      </c>
      <c r="FBI21" s="501">
        <v>3.8</v>
      </c>
      <c r="FBJ21" s="501">
        <v>3.8</v>
      </c>
      <c r="FBK21" s="501">
        <v>4</v>
      </c>
      <c r="FBL21" s="501">
        <v>3.8</v>
      </c>
      <c r="FBM21" s="502">
        <v>3.7</v>
      </c>
      <c r="FBN21" s="501">
        <v>3.3</v>
      </c>
      <c r="FBO21" s="501">
        <v>3.1</v>
      </c>
      <c r="FBP21" s="501">
        <v>3.1</v>
      </c>
      <c r="FBQ21" s="501">
        <v>3.2</v>
      </c>
      <c r="FBR21" s="501">
        <v>3.1</v>
      </c>
      <c r="FBS21" s="501">
        <v>3.1</v>
      </c>
      <c r="FBT21" s="501">
        <v>2.9</v>
      </c>
      <c r="FBU21" s="501">
        <v>3</v>
      </c>
      <c r="FBV21" s="501">
        <v>2.9</v>
      </c>
      <c r="FBW21" s="501">
        <v>2.8</v>
      </c>
      <c r="FBX21" s="501">
        <v>3.1</v>
      </c>
      <c r="FBY21" s="502">
        <v>3.4</v>
      </c>
      <c r="FBZ21" s="499">
        <v>3.9</v>
      </c>
      <c r="FCA21" s="499">
        <v>4.2</v>
      </c>
      <c r="FCB21" s="499">
        <v>3.8</v>
      </c>
      <c r="FCC21" s="499">
        <v>3.3</v>
      </c>
      <c r="FCD21" s="499">
        <v>2.7</v>
      </c>
      <c r="FCE21" s="499">
        <v>2.5</v>
      </c>
      <c r="FCF21" s="499">
        <v>2.7</v>
      </c>
      <c r="FCG21" s="499">
        <v>2.9</v>
      </c>
      <c r="FCH21" s="499">
        <v>2.8</v>
      </c>
      <c r="FCI21" s="499">
        <v>2.6</v>
      </c>
      <c r="FCJ21" s="499">
        <v>2.4</v>
      </c>
      <c r="FCK21" s="500">
        <v>2.1</v>
      </c>
      <c r="FCL21" s="499">
        <v>2.1</v>
      </c>
      <c r="FCM21" s="499">
        <v>2.2000000000000002</v>
      </c>
      <c r="FCN21" s="499">
        <v>2.6</v>
      </c>
      <c r="FCO21" s="499">
        <v>3.1</v>
      </c>
      <c r="FCP21" s="499">
        <v>3.6</v>
      </c>
      <c r="FCQ21" s="499">
        <v>4.0999999999999996</v>
      </c>
      <c r="FCR21" s="499">
        <v>4.2</v>
      </c>
      <c r="FCS21" s="499">
        <v>4.3</v>
      </c>
      <c r="FCT21" s="499">
        <v>4.3</v>
      </c>
      <c r="FCU21" s="499">
        <v>4.5999999999999996</v>
      </c>
      <c r="FCV21" s="499">
        <v>5.2</v>
      </c>
      <c r="FCW21" s="500">
        <v>5.7</v>
      </c>
      <c r="FCX21" s="499">
        <v>6.1</v>
      </c>
      <c r="FCY21" s="499">
        <v>6.4</v>
      </c>
      <c r="FCZ21" s="499">
        <v>7</v>
      </c>
      <c r="FDA21" s="503" t="s">
        <v>284</v>
      </c>
      <c r="FDB21" s="499">
        <v>4</v>
      </c>
      <c r="FDC21" s="499">
        <v>4</v>
      </c>
      <c r="FDD21" s="499">
        <v>4</v>
      </c>
      <c r="FDE21" s="499">
        <v>4</v>
      </c>
      <c r="FDF21" s="499">
        <v>4</v>
      </c>
      <c r="FDG21" s="499">
        <v>4</v>
      </c>
      <c r="FDH21" s="499">
        <v>3</v>
      </c>
      <c r="FDI21" s="499">
        <v>3</v>
      </c>
      <c r="FDJ21" s="499">
        <v>4</v>
      </c>
      <c r="FDK21" s="499">
        <v>4</v>
      </c>
      <c r="FDL21" s="499">
        <v>4</v>
      </c>
      <c r="FDM21" s="500">
        <v>4</v>
      </c>
      <c r="FDN21" s="501">
        <v>3.6</v>
      </c>
      <c r="FDO21" s="501">
        <v>3.5</v>
      </c>
      <c r="FDP21" s="501">
        <v>3.6</v>
      </c>
      <c r="FDQ21" s="501">
        <v>3.5</v>
      </c>
      <c r="FDR21" s="501">
        <v>3.4</v>
      </c>
      <c r="FDS21" s="501">
        <v>3.6</v>
      </c>
      <c r="FDT21" s="501">
        <v>3.8</v>
      </c>
      <c r="FDU21" s="501">
        <v>3.8</v>
      </c>
      <c r="FDV21" s="501">
        <v>3.8</v>
      </c>
      <c r="FDW21" s="501">
        <v>4</v>
      </c>
      <c r="FDX21" s="501">
        <v>3.8</v>
      </c>
      <c r="FDY21" s="502">
        <v>3.7</v>
      </c>
      <c r="FDZ21" s="501">
        <v>3.3</v>
      </c>
      <c r="FEA21" s="501">
        <v>3.1</v>
      </c>
      <c r="FEB21" s="501">
        <v>3.1</v>
      </c>
      <c r="FEC21" s="501">
        <v>3.2</v>
      </c>
      <c r="FED21" s="501">
        <v>3.1</v>
      </c>
      <c r="FEE21" s="501">
        <v>3.1</v>
      </c>
      <c r="FEF21" s="501">
        <v>2.9</v>
      </c>
      <c r="FEG21" s="501">
        <v>3</v>
      </c>
      <c r="FEH21" s="501">
        <v>2.9</v>
      </c>
      <c r="FEI21" s="501">
        <v>2.8</v>
      </c>
      <c r="FEJ21" s="501">
        <v>3.1</v>
      </c>
      <c r="FEK21" s="502">
        <v>3.4</v>
      </c>
      <c r="FEL21" s="499">
        <v>3.9</v>
      </c>
      <c r="FEM21" s="499">
        <v>4.2</v>
      </c>
      <c r="FEN21" s="499">
        <v>3.8</v>
      </c>
      <c r="FEO21" s="499">
        <v>3.3</v>
      </c>
      <c r="FEP21" s="499">
        <v>2.7</v>
      </c>
      <c r="FEQ21" s="499">
        <v>2.5</v>
      </c>
      <c r="FER21" s="499">
        <v>2.7</v>
      </c>
      <c r="FES21" s="499">
        <v>2.9</v>
      </c>
      <c r="FET21" s="499">
        <v>2.8</v>
      </c>
      <c r="FEU21" s="499">
        <v>2.6</v>
      </c>
      <c r="FEV21" s="499">
        <v>2.4</v>
      </c>
      <c r="FEW21" s="500">
        <v>2.1</v>
      </c>
      <c r="FEX21" s="499">
        <v>2.1</v>
      </c>
      <c r="FEY21" s="499">
        <v>2.2000000000000002</v>
      </c>
      <c r="FEZ21" s="499">
        <v>2.6</v>
      </c>
      <c r="FFA21" s="499">
        <v>3.1</v>
      </c>
      <c r="FFB21" s="499">
        <v>3.6</v>
      </c>
      <c r="FFC21" s="499">
        <v>4.0999999999999996</v>
      </c>
      <c r="FFD21" s="499">
        <v>4.2</v>
      </c>
      <c r="FFE21" s="499">
        <v>4.3</v>
      </c>
      <c r="FFF21" s="499">
        <v>4.3</v>
      </c>
      <c r="FFG21" s="499">
        <v>4.5999999999999996</v>
      </c>
      <c r="FFH21" s="499">
        <v>5.2</v>
      </c>
      <c r="FFI21" s="500">
        <v>5.7</v>
      </c>
      <c r="FFJ21" s="499">
        <v>6.1</v>
      </c>
      <c r="FFK21" s="499">
        <v>6.4</v>
      </c>
      <c r="FFL21" s="499">
        <v>7</v>
      </c>
      <c r="FFM21" s="503" t="s">
        <v>284</v>
      </c>
      <c r="FFN21" s="499">
        <v>4</v>
      </c>
      <c r="FFO21" s="499">
        <v>4</v>
      </c>
      <c r="FFP21" s="499">
        <v>4</v>
      </c>
      <c r="FFQ21" s="499">
        <v>4</v>
      </c>
      <c r="FFR21" s="499">
        <v>4</v>
      </c>
      <c r="FFS21" s="499">
        <v>4</v>
      </c>
      <c r="FFT21" s="499">
        <v>3</v>
      </c>
      <c r="FFU21" s="499">
        <v>3</v>
      </c>
      <c r="FFV21" s="499">
        <v>4</v>
      </c>
      <c r="FFW21" s="499">
        <v>4</v>
      </c>
      <c r="FFX21" s="499">
        <v>4</v>
      </c>
      <c r="FFY21" s="500">
        <v>4</v>
      </c>
      <c r="FFZ21" s="501">
        <v>3.6</v>
      </c>
      <c r="FGA21" s="501">
        <v>3.5</v>
      </c>
      <c r="FGB21" s="501">
        <v>3.6</v>
      </c>
      <c r="FGC21" s="501">
        <v>3.5</v>
      </c>
      <c r="FGD21" s="501">
        <v>3.4</v>
      </c>
      <c r="FGE21" s="501">
        <v>3.6</v>
      </c>
      <c r="FGF21" s="501">
        <v>3.8</v>
      </c>
      <c r="FGG21" s="501">
        <v>3.8</v>
      </c>
      <c r="FGH21" s="501">
        <v>3.8</v>
      </c>
      <c r="FGI21" s="501">
        <v>4</v>
      </c>
      <c r="FGJ21" s="501">
        <v>3.8</v>
      </c>
      <c r="FGK21" s="502">
        <v>3.7</v>
      </c>
      <c r="FGL21" s="501">
        <v>3.3</v>
      </c>
      <c r="FGM21" s="501">
        <v>3.1</v>
      </c>
      <c r="FGN21" s="501">
        <v>3.1</v>
      </c>
      <c r="FGO21" s="501">
        <v>3.2</v>
      </c>
      <c r="FGP21" s="501">
        <v>3.1</v>
      </c>
      <c r="FGQ21" s="501">
        <v>3.1</v>
      </c>
      <c r="FGR21" s="501">
        <v>2.9</v>
      </c>
      <c r="FGS21" s="501">
        <v>3</v>
      </c>
      <c r="FGT21" s="501">
        <v>2.9</v>
      </c>
      <c r="FGU21" s="501">
        <v>2.8</v>
      </c>
      <c r="FGV21" s="501">
        <v>3.1</v>
      </c>
      <c r="FGW21" s="502">
        <v>3.4</v>
      </c>
      <c r="FGX21" s="499">
        <v>3.9</v>
      </c>
      <c r="FGY21" s="499">
        <v>4.2</v>
      </c>
      <c r="FGZ21" s="499">
        <v>3.8</v>
      </c>
      <c r="FHA21" s="499">
        <v>3.3</v>
      </c>
      <c r="FHB21" s="499">
        <v>2.7</v>
      </c>
      <c r="FHC21" s="499">
        <v>2.5</v>
      </c>
      <c r="FHD21" s="499">
        <v>2.7</v>
      </c>
      <c r="FHE21" s="499">
        <v>2.9</v>
      </c>
      <c r="FHF21" s="499">
        <v>2.8</v>
      </c>
      <c r="FHG21" s="499">
        <v>2.6</v>
      </c>
      <c r="FHH21" s="499">
        <v>2.4</v>
      </c>
      <c r="FHI21" s="500">
        <v>2.1</v>
      </c>
      <c r="FHJ21" s="499">
        <v>2.1</v>
      </c>
      <c r="FHK21" s="499">
        <v>2.2000000000000002</v>
      </c>
      <c r="FHL21" s="499">
        <v>2.6</v>
      </c>
      <c r="FHM21" s="499">
        <v>3.1</v>
      </c>
      <c r="FHN21" s="499">
        <v>3.6</v>
      </c>
      <c r="FHO21" s="499">
        <v>4.0999999999999996</v>
      </c>
      <c r="FHP21" s="499">
        <v>4.2</v>
      </c>
      <c r="FHQ21" s="499">
        <v>4.3</v>
      </c>
      <c r="FHR21" s="499">
        <v>4.3</v>
      </c>
      <c r="FHS21" s="499">
        <v>4.5999999999999996</v>
      </c>
      <c r="FHT21" s="499">
        <v>5.2</v>
      </c>
      <c r="FHU21" s="500">
        <v>5.7</v>
      </c>
      <c r="FHV21" s="499">
        <v>6.1</v>
      </c>
      <c r="FHW21" s="499">
        <v>6.4</v>
      </c>
      <c r="FHX21" s="499">
        <v>7</v>
      </c>
      <c r="FHY21" s="503" t="s">
        <v>284</v>
      </c>
      <c r="FHZ21" s="499">
        <v>4</v>
      </c>
      <c r="FIA21" s="499">
        <v>4</v>
      </c>
      <c r="FIB21" s="499">
        <v>4</v>
      </c>
      <c r="FIC21" s="499">
        <v>4</v>
      </c>
      <c r="FID21" s="499">
        <v>4</v>
      </c>
      <c r="FIE21" s="499">
        <v>4</v>
      </c>
      <c r="FIF21" s="499">
        <v>3</v>
      </c>
      <c r="FIG21" s="499">
        <v>3</v>
      </c>
      <c r="FIH21" s="499">
        <v>4</v>
      </c>
      <c r="FII21" s="499">
        <v>4</v>
      </c>
      <c r="FIJ21" s="499">
        <v>4</v>
      </c>
      <c r="FIK21" s="500">
        <v>4</v>
      </c>
      <c r="FIL21" s="501">
        <v>3.6</v>
      </c>
      <c r="FIM21" s="501">
        <v>3.5</v>
      </c>
      <c r="FIN21" s="501">
        <v>3.6</v>
      </c>
      <c r="FIO21" s="501">
        <v>3.5</v>
      </c>
      <c r="FIP21" s="501">
        <v>3.4</v>
      </c>
      <c r="FIQ21" s="501">
        <v>3.6</v>
      </c>
      <c r="FIR21" s="501">
        <v>3.8</v>
      </c>
      <c r="FIS21" s="501">
        <v>3.8</v>
      </c>
      <c r="FIT21" s="501">
        <v>3.8</v>
      </c>
      <c r="FIU21" s="501">
        <v>4</v>
      </c>
      <c r="FIV21" s="501">
        <v>3.8</v>
      </c>
      <c r="FIW21" s="502">
        <v>3.7</v>
      </c>
      <c r="FIX21" s="501">
        <v>3.3</v>
      </c>
      <c r="FIY21" s="501">
        <v>3.1</v>
      </c>
      <c r="FIZ21" s="501">
        <v>3.1</v>
      </c>
      <c r="FJA21" s="501">
        <v>3.2</v>
      </c>
      <c r="FJB21" s="501">
        <v>3.1</v>
      </c>
      <c r="FJC21" s="501">
        <v>3.1</v>
      </c>
      <c r="FJD21" s="501">
        <v>2.9</v>
      </c>
      <c r="FJE21" s="501">
        <v>3</v>
      </c>
      <c r="FJF21" s="501">
        <v>2.9</v>
      </c>
      <c r="FJG21" s="501">
        <v>2.8</v>
      </c>
      <c r="FJH21" s="501">
        <v>3.1</v>
      </c>
      <c r="FJI21" s="502">
        <v>3.4</v>
      </c>
      <c r="FJJ21" s="499">
        <v>3.9</v>
      </c>
      <c r="FJK21" s="499">
        <v>4.2</v>
      </c>
      <c r="FJL21" s="499">
        <v>3.8</v>
      </c>
      <c r="FJM21" s="499">
        <v>3.3</v>
      </c>
      <c r="FJN21" s="499">
        <v>2.7</v>
      </c>
      <c r="FJO21" s="499">
        <v>2.5</v>
      </c>
      <c r="FJP21" s="499">
        <v>2.7</v>
      </c>
      <c r="FJQ21" s="499">
        <v>2.9</v>
      </c>
      <c r="FJR21" s="499">
        <v>2.8</v>
      </c>
      <c r="FJS21" s="499">
        <v>2.6</v>
      </c>
      <c r="FJT21" s="499">
        <v>2.4</v>
      </c>
      <c r="FJU21" s="500">
        <v>2.1</v>
      </c>
      <c r="FJV21" s="499">
        <v>2.1</v>
      </c>
      <c r="FJW21" s="499">
        <v>2.2000000000000002</v>
      </c>
      <c r="FJX21" s="499">
        <v>2.6</v>
      </c>
      <c r="FJY21" s="499">
        <v>3.1</v>
      </c>
      <c r="FJZ21" s="499">
        <v>3.6</v>
      </c>
      <c r="FKA21" s="499">
        <v>4.0999999999999996</v>
      </c>
      <c r="FKB21" s="499">
        <v>4.2</v>
      </c>
      <c r="FKC21" s="499">
        <v>4.3</v>
      </c>
      <c r="FKD21" s="499">
        <v>4.3</v>
      </c>
      <c r="FKE21" s="499">
        <v>4.5999999999999996</v>
      </c>
      <c r="FKF21" s="499">
        <v>5.2</v>
      </c>
      <c r="FKG21" s="500">
        <v>5.7</v>
      </c>
      <c r="FKH21" s="499">
        <v>6.1</v>
      </c>
      <c r="FKI21" s="499">
        <v>6.4</v>
      </c>
      <c r="FKJ21" s="499">
        <v>7</v>
      </c>
      <c r="FKK21" s="503" t="s">
        <v>284</v>
      </c>
      <c r="FKL21" s="499">
        <v>4</v>
      </c>
      <c r="FKM21" s="499">
        <v>4</v>
      </c>
      <c r="FKN21" s="499">
        <v>4</v>
      </c>
      <c r="FKO21" s="499">
        <v>4</v>
      </c>
      <c r="FKP21" s="499">
        <v>4</v>
      </c>
      <c r="FKQ21" s="499">
        <v>4</v>
      </c>
      <c r="FKR21" s="499">
        <v>3</v>
      </c>
      <c r="FKS21" s="499">
        <v>3</v>
      </c>
      <c r="FKT21" s="499">
        <v>4</v>
      </c>
      <c r="FKU21" s="499">
        <v>4</v>
      </c>
      <c r="FKV21" s="499">
        <v>4</v>
      </c>
      <c r="FKW21" s="500">
        <v>4</v>
      </c>
      <c r="FKX21" s="501">
        <v>3.6</v>
      </c>
      <c r="FKY21" s="501">
        <v>3.5</v>
      </c>
      <c r="FKZ21" s="501">
        <v>3.6</v>
      </c>
      <c r="FLA21" s="501">
        <v>3.5</v>
      </c>
      <c r="FLB21" s="501">
        <v>3.4</v>
      </c>
      <c r="FLC21" s="501">
        <v>3.6</v>
      </c>
      <c r="FLD21" s="501">
        <v>3.8</v>
      </c>
      <c r="FLE21" s="501">
        <v>3.8</v>
      </c>
      <c r="FLF21" s="501">
        <v>3.8</v>
      </c>
      <c r="FLG21" s="501">
        <v>4</v>
      </c>
      <c r="FLH21" s="501">
        <v>3.8</v>
      </c>
      <c r="FLI21" s="502">
        <v>3.7</v>
      </c>
      <c r="FLJ21" s="501">
        <v>3.3</v>
      </c>
      <c r="FLK21" s="501">
        <v>3.1</v>
      </c>
      <c r="FLL21" s="501">
        <v>3.1</v>
      </c>
      <c r="FLM21" s="501">
        <v>3.2</v>
      </c>
      <c r="FLN21" s="501">
        <v>3.1</v>
      </c>
      <c r="FLO21" s="501">
        <v>3.1</v>
      </c>
      <c r="FLP21" s="501">
        <v>2.9</v>
      </c>
      <c r="FLQ21" s="501">
        <v>3</v>
      </c>
      <c r="FLR21" s="501">
        <v>2.9</v>
      </c>
      <c r="FLS21" s="501">
        <v>2.8</v>
      </c>
      <c r="FLT21" s="501">
        <v>3.1</v>
      </c>
      <c r="FLU21" s="502">
        <v>3.4</v>
      </c>
      <c r="FLV21" s="499">
        <v>3.9</v>
      </c>
      <c r="FLW21" s="499">
        <v>4.2</v>
      </c>
      <c r="FLX21" s="499">
        <v>3.8</v>
      </c>
      <c r="FLY21" s="499">
        <v>3.3</v>
      </c>
      <c r="FLZ21" s="499">
        <v>2.7</v>
      </c>
      <c r="FMA21" s="499">
        <v>2.5</v>
      </c>
      <c r="FMB21" s="499">
        <v>2.7</v>
      </c>
      <c r="FMC21" s="499">
        <v>2.9</v>
      </c>
      <c r="FMD21" s="499">
        <v>2.8</v>
      </c>
      <c r="FME21" s="499">
        <v>2.6</v>
      </c>
      <c r="FMF21" s="499">
        <v>2.4</v>
      </c>
      <c r="FMG21" s="500">
        <v>2.1</v>
      </c>
      <c r="FMH21" s="499">
        <v>2.1</v>
      </c>
      <c r="FMI21" s="499">
        <v>2.2000000000000002</v>
      </c>
      <c r="FMJ21" s="499">
        <v>2.6</v>
      </c>
      <c r="FMK21" s="499">
        <v>3.1</v>
      </c>
      <c r="FML21" s="499">
        <v>3.6</v>
      </c>
      <c r="FMM21" s="499">
        <v>4.0999999999999996</v>
      </c>
      <c r="FMN21" s="499">
        <v>4.2</v>
      </c>
      <c r="FMO21" s="499">
        <v>4.3</v>
      </c>
      <c r="FMP21" s="499">
        <v>4.3</v>
      </c>
      <c r="FMQ21" s="499">
        <v>4.5999999999999996</v>
      </c>
      <c r="FMR21" s="499">
        <v>5.2</v>
      </c>
      <c r="FMS21" s="500">
        <v>5.7</v>
      </c>
      <c r="FMT21" s="499">
        <v>6.1</v>
      </c>
      <c r="FMU21" s="499">
        <v>6.4</v>
      </c>
      <c r="FMV21" s="499">
        <v>7</v>
      </c>
      <c r="FMW21" s="503" t="s">
        <v>284</v>
      </c>
      <c r="FMX21" s="499">
        <v>4</v>
      </c>
      <c r="FMY21" s="499">
        <v>4</v>
      </c>
      <c r="FMZ21" s="499">
        <v>4</v>
      </c>
      <c r="FNA21" s="499">
        <v>4</v>
      </c>
      <c r="FNB21" s="499">
        <v>4</v>
      </c>
      <c r="FNC21" s="499">
        <v>4</v>
      </c>
      <c r="FND21" s="499">
        <v>3</v>
      </c>
      <c r="FNE21" s="499">
        <v>3</v>
      </c>
      <c r="FNF21" s="499">
        <v>4</v>
      </c>
      <c r="FNG21" s="499">
        <v>4</v>
      </c>
      <c r="FNH21" s="499">
        <v>4</v>
      </c>
      <c r="FNI21" s="500">
        <v>4</v>
      </c>
      <c r="FNJ21" s="501">
        <v>3.6</v>
      </c>
      <c r="FNK21" s="501">
        <v>3.5</v>
      </c>
      <c r="FNL21" s="501">
        <v>3.6</v>
      </c>
      <c r="FNM21" s="501">
        <v>3.5</v>
      </c>
      <c r="FNN21" s="501">
        <v>3.4</v>
      </c>
      <c r="FNO21" s="501">
        <v>3.6</v>
      </c>
      <c r="FNP21" s="501">
        <v>3.8</v>
      </c>
      <c r="FNQ21" s="501">
        <v>3.8</v>
      </c>
      <c r="FNR21" s="501">
        <v>3.8</v>
      </c>
      <c r="FNS21" s="501">
        <v>4</v>
      </c>
      <c r="FNT21" s="501">
        <v>3.8</v>
      </c>
      <c r="FNU21" s="502">
        <v>3.7</v>
      </c>
      <c r="FNV21" s="501">
        <v>3.3</v>
      </c>
      <c r="FNW21" s="501">
        <v>3.1</v>
      </c>
      <c r="FNX21" s="501">
        <v>3.1</v>
      </c>
      <c r="FNY21" s="501">
        <v>3.2</v>
      </c>
      <c r="FNZ21" s="501">
        <v>3.1</v>
      </c>
      <c r="FOA21" s="501">
        <v>3.1</v>
      </c>
      <c r="FOB21" s="501">
        <v>2.9</v>
      </c>
      <c r="FOC21" s="501">
        <v>3</v>
      </c>
      <c r="FOD21" s="501">
        <v>2.9</v>
      </c>
      <c r="FOE21" s="501">
        <v>2.8</v>
      </c>
      <c r="FOF21" s="501">
        <v>3.1</v>
      </c>
      <c r="FOG21" s="502">
        <v>3.4</v>
      </c>
      <c r="FOH21" s="499">
        <v>3.9</v>
      </c>
      <c r="FOI21" s="499">
        <v>4.2</v>
      </c>
      <c r="FOJ21" s="499">
        <v>3.8</v>
      </c>
      <c r="FOK21" s="499">
        <v>3.3</v>
      </c>
      <c r="FOL21" s="499">
        <v>2.7</v>
      </c>
      <c r="FOM21" s="499">
        <v>2.5</v>
      </c>
      <c r="FON21" s="499">
        <v>2.7</v>
      </c>
      <c r="FOO21" s="499">
        <v>2.9</v>
      </c>
      <c r="FOP21" s="499">
        <v>2.8</v>
      </c>
      <c r="FOQ21" s="499">
        <v>2.6</v>
      </c>
      <c r="FOR21" s="499">
        <v>2.4</v>
      </c>
      <c r="FOS21" s="500">
        <v>2.1</v>
      </c>
      <c r="FOT21" s="499">
        <v>2.1</v>
      </c>
      <c r="FOU21" s="499">
        <v>2.2000000000000002</v>
      </c>
      <c r="FOV21" s="499">
        <v>2.6</v>
      </c>
      <c r="FOW21" s="499">
        <v>3.1</v>
      </c>
      <c r="FOX21" s="499">
        <v>3.6</v>
      </c>
      <c r="FOY21" s="499">
        <v>4.0999999999999996</v>
      </c>
      <c r="FOZ21" s="499">
        <v>4.2</v>
      </c>
      <c r="FPA21" s="499">
        <v>4.3</v>
      </c>
      <c r="FPB21" s="499">
        <v>4.3</v>
      </c>
      <c r="FPC21" s="499">
        <v>4.5999999999999996</v>
      </c>
      <c r="FPD21" s="499">
        <v>5.2</v>
      </c>
      <c r="FPE21" s="500">
        <v>5.7</v>
      </c>
      <c r="FPF21" s="499">
        <v>6.1</v>
      </c>
      <c r="FPG21" s="499">
        <v>6.4</v>
      </c>
      <c r="FPH21" s="499">
        <v>7</v>
      </c>
      <c r="FPI21" s="503" t="s">
        <v>284</v>
      </c>
      <c r="FPJ21" s="499">
        <v>4</v>
      </c>
      <c r="FPK21" s="499">
        <v>4</v>
      </c>
      <c r="FPL21" s="499">
        <v>4</v>
      </c>
      <c r="FPM21" s="499">
        <v>4</v>
      </c>
      <c r="FPN21" s="499">
        <v>4</v>
      </c>
      <c r="FPO21" s="499">
        <v>4</v>
      </c>
      <c r="FPP21" s="499">
        <v>3</v>
      </c>
      <c r="FPQ21" s="499">
        <v>3</v>
      </c>
      <c r="FPR21" s="499">
        <v>4</v>
      </c>
      <c r="FPS21" s="499">
        <v>4</v>
      </c>
      <c r="FPT21" s="499">
        <v>4</v>
      </c>
      <c r="FPU21" s="500">
        <v>4</v>
      </c>
      <c r="FPV21" s="501">
        <v>3.6</v>
      </c>
      <c r="FPW21" s="501">
        <v>3.5</v>
      </c>
      <c r="FPX21" s="501">
        <v>3.6</v>
      </c>
      <c r="FPY21" s="501">
        <v>3.5</v>
      </c>
      <c r="FPZ21" s="501">
        <v>3.4</v>
      </c>
      <c r="FQA21" s="501">
        <v>3.6</v>
      </c>
      <c r="FQB21" s="501">
        <v>3.8</v>
      </c>
      <c r="FQC21" s="501">
        <v>3.8</v>
      </c>
      <c r="FQD21" s="501">
        <v>3.8</v>
      </c>
      <c r="FQE21" s="501">
        <v>4</v>
      </c>
      <c r="FQF21" s="501">
        <v>3.8</v>
      </c>
      <c r="FQG21" s="502">
        <v>3.7</v>
      </c>
      <c r="FQH21" s="501">
        <v>3.3</v>
      </c>
      <c r="FQI21" s="501">
        <v>3.1</v>
      </c>
      <c r="FQJ21" s="501">
        <v>3.1</v>
      </c>
      <c r="FQK21" s="501">
        <v>3.2</v>
      </c>
      <c r="FQL21" s="501">
        <v>3.1</v>
      </c>
      <c r="FQM21" s="501">
        <v>3.1</v>
      </c>
      <c r="FQN21" s="501">
        <v>2.9</v>
      </c>
      <c r="FQO21" s="501">
        <v>3</v>
      </c>
      <c r="FQP21" s="501">
        <v>2.9</v>
      </c>
      <c r="FQQ21" s="501">
        <v>2.8</v>
      </c>
      <c r="FQR21" s="501">
        <v>3.1</v>
      </c>
      <c r="FQS21" s="502">
        <v>3.4</v>
      </c>
      <c r="FQT21" s="499">
        <v>3.9</v>
      </c>
      <c r="FQU21" s="499">
        <v>4.2</v>
      </c>
      <c r="FQV21" s="499">
        <v>3.8</v>
      </c>
      <c r="FQW21" s="499">
        <v>3.3</v>
      </c>
      <c r="FQX21" s="499">
        <v>2.7</v>
      </c>
      <c r="FQY21" s="499">
        <v>2.5</v>
      </c>
      <c r="FQZ21" s="499">
        <v>2.7</v>
      </c>
      <c r="FRA21" s="499">
        <v>2.9</v>
      </c>
      <c r="FRB21" s="499">
        <v>2.8</v>
      </c>
      <c r="FRC21" s="499">
        <v>2.6</v>
      </c>
      <c r="FRD21" s="499">
        <v>2.4</v>
      </c>
      <c r="FRE21" s="500">
        <v>2.1</v>
      </c>
      <c r="FRF21" s="499">
        <v>2.1</v>
      </c>
      <c r="FRG21" s="499">
        <v>2.2000000000000002</v>
      </c>
      <c r="FRH21" s="499">
        <v>2.6</v>
      </c>
      <c r="FRI21" s="499">
        <v>3.1</v>
      </c>
      <c r="FRJ21" s="499">
        <v>3.6</v>
      </c>
      <c r="FRK21" s="499">
        <v>4.0999999999999996</v>
      </c>
      <c r="FRL21" s="499">
        <v>4.2</v>
      </c>
      <c r="FRM21" s="499">
        <v>4.3</v>
      </c>
      <c r="FRN21" s="499">
        <v>4.3</v>
      </c>
      <c r="FRO21" s="499">
        <v>4.5999999999999996</v>
      </c>
      <c r="FRP21" s="499">
        <v>5.2</v>
      </c>
      <c r="FRQ21" s="500">
        <v>5.7</v>
      </c>
      <c r="FRR21" s="499">
        <v>6.1</v>
      </c>
      <c r="FRS21" s="499">
        <v>6.4</v>
      </c>
      <c r="FRT21" s="499">
        <v>7</v>
      </c>
      <c r="FRU21" s="503" t="s">
        <v>284</v>
      </c>
      <c r="FRV21" s="499">
        <v>4</v>
      </c>
      <c r="FRW21" s="499">
        <v>4</v>
      </c>
      <c r="FRX21" s="499">
        <v>4</v>
      </c>
      <c r="FRY21" s="499">
        <v>4</v>
      </c>
      <c r="FRZ21" s="499">
        <v>4</v>
      </c>
      <c r="FSA21" s="499">
        <v>4</v>
      </c>
      <c r="FSB21" s="499">
        <v>3</v>
      </c>
      <c r="FSC21" s="499">
        <v>3</v>
      </c>
      <c r="FSD21" s="499">
        <v>4</v>
      </c>
      <c r="FSE21" s="499">
        <v>4</v>
      </c>
      <c r="FSF21" s="499">
        <v>4</v>
      </c>
      <c r="FSG21" s="500">
        <v>4</v>
      </c>
      <c r="FSH21" s="501">
        <v>3.6</v>
      </c>
      <c r="FSI21" s="501">
        <v>3.5</v>
      </c>
      <c r="FSJ21" s="501">
        <v>3.6</v>
      </c>
      <c r="FSK21" s="501">
        <v>3.5</v>
      </c>
      <c r="FSL21" s="501">
        <v>3.4</v>
      </c>
      <c r="FSM21" s="501">
        <v>3.6</v>
      </c>
      <c r="FSN21" s="501">
        <v>3.8</v>
      </c>
      <c r="FSO21" s="501">
        <v>3.8</v>
      </c>
      <c r="FSP21" s="501">
        <v>3.8</v>
      </c>
      <c r="FSQ21" s="501">
        <v>4</v>
      </c>
      <c r="FSR21" s="501">
        <v>3.8</v>
      </c>
      <c r="FSS21" s="502">
        <v>3.7</v>
      </c>
      <c r="FST21" s="501">
        <v>3.3</v>
      </c>
      <c r="FSU21" s="501">
        <v>3.1</v>
      </c>
      <c r="FSV21" s="501">
        <v>3.1</v>
      </c>
      <c r="FSW21" s="501">
        <v>3.2</v>
      </c>
      <c r="FSX21" s="501">
        <v>3.1</v>
      </c>
      <c r="FSY21" s="501">
        <v>3.1</v>
      </c>
      <c r="FSZ21" s="501">
        <v>2.9</v>
      </c>
      <c r="FTA21" s="501">
        <v>3</v>
      </c>
      <c r="FTB21" s="501">
        <v>2.9</v>
      </c>
      <c r="FTC21" s="501">
        <v>2.8</v>
      </c>
      <c r="FTD21" s="501">
        <v>3.1</v>
      </c>
      <c r="FTE21" s="502">
        <v>3.4</v>
      </c>
      <c r="FTF21" s="499">
        <v>3.9</v>
      </c>
      <c r="FTG21" s="499">
        <v>4.2</v>
      </c>
      <c r="FTH21" s="499">
        <v>3.8</v>
      </c>
      <c r="FTI21" s="499">
        <v>3.3</v>
      </c>
      <c r="FTJ21" s="499">
        <v>2.7</v>
      </c>
      <c r="FTK21" s="499">
        <v>2.5</v>
      </c>
      <c r="FTL21" s="499">
        <v>2.7</v>
      </c>
      <c r="FTM21" s="499">
        <v>2.9</v>
      </c>
      <c r="FTN21" s="499">
        <v>2.8</v>
      </c>
      <c r="FTO21" s="499">
        <v>2.6</v>
      </c>
      <c r="FTP21" s="499">
        <v>2.4</v>
      </c>
      <c r="FTQ21" s="500">
        <v>2.1</v>
      </c>
      <c r="FTR21" s="499">
        <v>2.1</v>
      </c>
      <c r="FTS21" s="499">
        <v>2.2000000000000002</v>
      </c>
      <c r="FTT21" s="499">
        <v>2.6</v>
      </c>
      <c r="FTU21" s="499">
        <v>3.1</v>
      </c>
      <c r="FTV21" s="499">
        <v>3.6</v>
      </c>
      <c r="FTW21" s="499">
        <v>4.0999999999999996</v>
      </c>
      <c r="FTX21" s="499">
        <v>4.2</v>
      </c>
      <c r="FTY21" s="499">
        <v>4.3</v>
      </c>
      <c r="FTZ21" s="499">
        <v>4.3</v>
      </c>
      <c r="FUA21" s="499">
        <v>4.5999999999999996</v>
      </c>
      <c r="FUB21" s="499">
        <v>5.2</v>
      </c>
      <c r="FUC21" s="500">
        <v>5.7</v>
      </c>
      <c r="FUD21" s="499">
        <v>6.1</v>
      </c>
      <c r="FUE21" s="499">
        <v>6.4</v>
      </c>
      <c r="FUF21" s="499">
        <v>7</v>
      </c>
      <c r="FUG21" s="503" t="s">
        <v>284</v>
      </c>
      <c r="FUH21" s="499">
        <v>4</v>
      </c>
      <c r="FUI21" s="499">
        <v>4</v>
      </c>
      <c r="FUJ21" s="499">
        <v>4</v>
      </c>
      <c r="FUK21" s="499">
        <v>4</v>
      </c>
      <c r="FUL21" s="499">
        <v>4</v>
      </c>
      <c r="FUM21" s="499">
        <v>4</v>
      </c>
      <c r="FUN21" s="499">
        <v>3</v>
      </c>
      <c r="FUO21" s="499">
        <v>3</v>
      </c>
      <c r="FUP21" s="499">
        <v>4</v>
      </c>
      <c r="FUQ21" s="499">
        <v>4</v>
      </c>
      <c r="FUR21" s="499">
        <v>4</v>
      </c>
      <c r="FUS21" s="500">
        <v>4</v>
      </c>
      <c r="FUT21" s="501">
        <v>3.6</v>
      </c>
      <c r="FUU21" s="501">
        <v>3.5</v>
      </c>
      <c r="FUV21" s="501">
        <v>3.6</v>
      </c>
      <c r="FUW21" s="501">
        <v>3.5</v>
      </c>
      <c r="FUX21" s="501">
        <v>3.4</v>
      </c>
      <c r="FUY21" s="501">
        <v>3.6</v>
      </c>
      <c r="FUZ21" s="501">
        <v>3.8</v>
      </c>
      <c r="FVA21" s="501">
        <v>3.8</v>
      </c>
      <c r="FVB21" s="501">
        <v>3.8</v>
      </c>
      <c r="FVC21" s="501">
        <v>4</v>
      </c>
      <c r="FVD21" s="501">
        <v>3.8</v>
      </c>
      <c r="FVE21" s="502">
        <v>3.7</v>
      </c>
      <c r="FVF21" s="501">
        <v>3.3</v>
      </c>
      <c r="FVG21" s="501">
        <v>3.1</v>
      </c>
      <c r="FVH21" s="501">
        <v>3.1</v>
      </c>
      <c r="FVI21" s="501">
        <v>3.2</v>
      </c>
      <c r="FVJ21" s="501">
        <v>3.1</v>
      </c>
      <c r="FVK21" s="501">
        <v>3.1</v>
      </c>
      <c r="FVL21" s="501">
        <v>2.9</v>
      </c>
      <c r="FVM21" s="501">
        <v>3</v>
      </c>
      <c r="FVN21" s="501">
        <v>2.9</v>
      </c>
      <c r="FVO21" s="501">
        <v>2.8</v>
      </c>
      <c r="FVP21" s="501">
        <v>3.1</v>
      </c>
      <c r="FVQ21" s="502">
        <v>3.4</v>
      </c>
      <c r="FVR21" s="499">
        <v>3.9</v>
      </c>
      <c r="FVS21" s="499">
        <v>4.2</v>
      </c>
      <c r="FVT21" s="499">
        <v>3.8</v>
      </c>
      <c r="FVU21" s="499">
        <v>3.3</v>
      </c>
      <c r="FVV21" s="499">
        <v>2.7</v>
      </c>
      <c r="FVW21" s="499">
        <v>2.5</v>
      </c>
      <c r="FVX21" s="499">
        <v>2.7</v>
      </c>
      <c r="FVY21" s="499">
        <v>2.9</v>
      </c>
      <c r="FVZ21" s="499">
        <v>2.8</v>
      </c>
      <c r="FWA21" s="499">
        <v>2.6</v>
      </c>
      <c r="FWB21" s="499">
        <v>2.4</v>
      </c>
      <c r="FWC21" s="500">
        <v>2.1</v>
      </c>
      <c r="FWD21" s="499">
        <v>2.1</v>
      </c>
      <c r="FWE21" s="499">
        <v>2.2000000000000002</v>
      </c>
      <c r="FWF21" s="499">
        <v>2.6</v>
      </c>
      <c r="FWG21" s="499">
        <v>3.1</v>
      </c>
      <c r="FWH21" s="499">
        <v>3.6</v>
      </c>
      <c r="FWI21" s="499">
        <v>4.0999999999999996</v>
      </c>
      <c r="FWJ21" s="499">
        <v>4.2</v>
      </c>
      <c r="FWK21" s="499">
        <v>4.3</v>
      </c>
      <c r="FWL21" s="499">
        <v>4.3</v>
      </c>
      <c r="FWM21" s="499">
        <v>4.5999999999999996</v>
      </c>
      <c r="FWN21" s="499">
        <v>5.2</v>
      </c>
      <c r="FWO21" s="500">
        <v>5.7</v>
      </c>
      <c r="FWP21" s="499">
        <v>6.1</v>
      </c>
      <c r="FWQ21" s="499">
        <v>6.4</v>
      </c>
      <c r="FWR21" s="499">
        <v>7</v>
      </c>
      <c r="FWS21" s="503" t="s">
        <v>284</v>
      </c>
      <c r="FWT21" s="499">
        <v>4</v>
      </c>
      <c r="FWU21" s="499">
        <v>4</v>
      </c>
      <c r="FWV21" s="499">
        <v>4</v>
      </c>
      <c r="FWW21" s="499">
        <v>4</v>
      </c>
      <c r="FWX21" s="499">
        <v>4</v>
      </c>
      <c r="FWY21" s="499">
        <v>4</v>
      </c>
      <c r="FWZ21" s="499">
        <v>3</v>
      </c>
      <c r="FXA21" s="499">
        <v>3</v>
      </c>
      <c r="FXB21" s="499">
        <v>4</v>
      </c>
      <c r="FXC21" s="499">
        <v>4</v>
      </c>
      <c r="FXD21" s="499">
        <v>4</v>
      </c>
      <c r="FXE21" s="500">
        <v>4</v>
      </c>
      <c r="FXF21" s="501">
        <v>3.6</v>
      </c>
      <c r="FXG21" s="501">
        <v>3.5</v>
      </c>
      <c r="FXH21" s="501">
        <v>3.6</v>
      </c>
      <c r="FXI21" s="501">
        <v>3.5</v>
      </c>
      <c r="FXJ21" s="501">
        <v>3.4</v>
      </c>
      <c r="FXK21" s="501">
        <v>3.6</v>
      </c>
      <c r="FXL21" s="501">
        <v>3.8</v>
      </c>
      <c r="FXM21" s="501">
        <v>3.8</v>
      </c>
      <c r="FXN21" s="501">
        <v>3.8</v>
      </c>
      <c r="FXO21" s="501">
        <v>4</v>
      </c>
      <c r="FXP21" s="501">
        <v>3.8</v>
      </c>
      <c r="FXQ21" s="502">
        <v>3.7</v>
      </c>
      <c r="FXR21" s="501">
        <v>3.3</v>
      </c>
      <c r="FXS21" s="501">
        <v>3.1</v>
      </c>
      <c r="FXT21" s="501">
        <v>3.1</v>
      </c>
      <c r="FXU21" s="501">
        <v>3.2</v>
      </c>
      <c r="FXV21" s="501">
        <v>3.1</v>
      </c>
      <c r="FXW21" s="501">
        <v>3.1</v>
      </c>
      <c r="FXX21" s="501">
        <v>2.9</v>
      </c>
      <c r="FXY21" s="501">
        <v>3</v>
      </c>
      <c r="FXZ21" s="501">
        <v>2.9</v>
      </c>
      <c r="FYA21" s="501">
        <v>2.8</v>
      </c>
      <c r="FYB21" s="501">
        <v>3.1</v>
      </c>
      <c r="FYC21" s="502">
        <v>3.4</v>
      </c>
      <c r="FYD21" s="499">
        <v>3.9</v>
      </c>
      <c r="FYE21" s="499">
        <v>4.2</v>
      </c>
      <c r="FYF21" s="499">
        <v>3.8</v>
      </c>
      <c r="FYG21" s="499">
        <v>3.3</v>
      </c>
      <c r="FYH21" s="499">
        <v>2.7</v>
      </c>
      <c r="FYI21" s="499">
        <v>2.5</v>
      </c>
      <c r="FYJ21" s="499">
        <v>2.7</v>
      </c>
      <c r="FYK21" s="499">
        <v>2.9</v>
      </c>
      <c r="FYL21" s="499">
        <v>2.8</v>
      </c>
      <c r="FYM21" s="499">
        <v>2.6</v>
      </c>
      <c r="FYN21" s="499">
        <v>2.4</v>
      </c>
      <c r="FYO21" s="500">
        <v>2.1</v>
      </c>
      <c r="FYP21" s="499">
        <v>2.1</v>
      </c>
      <c r="FYQ21" s="499">
        <v>2.2000000000000002</v>
      </c>
      <c r="FYR21" s="499">
        <v>2.6</v>
      </c>
      <c r="FYS21" s="499">
        <v>3.1</v>
      </c>
      <c r="FYT21" s="499">
        <v>3.6</v>
      </c>
      <c r="FYU21" s="499">
        <v>4.0999999999999996</v>
      </c>
      <c r="FYV21" s="499">
        <v>4.2</v>
      </c>
      <c r="FYW21" s="499">
        <v>4.3</v>
      </c>
      <c r="FYX21" s="499">
        <v>4.3</v>
      </c>
      <c r="FYY21" s="499">
        <v>4.5999999999999996</v>
      </c>
      <c r="FYZ21" s="499">
        <v>5.2</v>
      </c>
      <c r="FZA21" s="500">
        <v>5.7</v>
      </c>
      <c r="FZB21" s="499">
        <v>6.1</v>
      </c>
      <c r="FZC21" s="499">
        <v>6.4</v>
      </c>
      <c r="FZD21" s="499">
        <v>7</v>
      </c>
      <c r="FZE21" s="503" t="s">
        <v>284</v>
      </c>
      <c r="FZF21" s="499">
        <v>4</v>
      </c>
      <c r="FZG21" s="499">
        <v>4</v>
      </c>
      <c r="FZH21" s="499">
        <v>4</v>
      </c>
      <c r="FZI21" s="499">
        <v>4</v>
      </c>
      <c r="FZJ21" s="499">
        <v>4</v>
      </c>
      <c r="FZK21" s="499">
        <v>4</v>
      </c>
      <c r="FZL21" s="499">
        <v>3</v>
      </c>
      <c r="FZM21" s="499">
        <v>3</v>
      </c>
      <c r="FZN21" s="499">
        <v>4</v>
      </c>
      <c r="FZO21" s="499">
        <v>4</v>
      </c>
      <c r="FZP21" s="499">
        <v>4</v>
      </c>
      <c r="FZQ21" s="500">
        <v>4</v>
      </c>
      <c r="FZR21" s="501">
        <v>3.6</v>
      </c>
      <c r="FZS21" s="501">
        <v>3.5</v>
      </c>
      <c r="FZT21" s="501">
        <v>3.6</v>
      </c>
      <c r="FZU21" s="501">
        <v>3.5</v>
      </c>
      <c r="FZV21" s="501">
        <v>3.4</v>
      </c>
      <c r="FZW21" s="501">
        <v>3.6</v>
      </c>
      <c r="FZX21" s="501">
        <v>3.8</v>
      </c>
      <c r="FZY21" s="501">
        <v>3.8</v>
      </c>
      <c r="FZZ21" s="501">
        <v>3.8</v>
      </c>
      <c r="GAA21" s="501">
        <v>4</v>
      </c>
      <c r="GAB21" s="501">
        <v>3.8</v>
      </c>
      <c r="GAC21" s="502">
        <v>3.7</v>
      </c>
      <c r="GAD21" s="501">
        <v>3.3</v>
      </c>
      <c r="GAE21" s="501">
        <v>3.1</v>
      </c>
      <c r="GAF21" s="501">
        <v>3.1</v>
      </c>
      <c r="GAG21" s="501">
        <v>3.2</v>
      </c>
      <c r="GAH21" s="501">
        <v>3.1</v>
      </c>
      <c r="GAI21" s="501">
        <v>3.1</v>
      </c>
      <c r="GAJ21" s="501">
        <v>2.9</v>
      </c>
      <c r="GAK21" s="501">
        <v>3</v>
      </c>
      <c r="GAL21" s="501">
        <v>2.9</v>
      </c>
      <c r="GAM21" s="501">
        <v>2.8</v>
      </c>
      <c r="GAN21" s="501">
        <v>3.1</v>
      </c>
      <c r="GAO21" s="502">
        <v>3.4</v>
      </c>
      <c r="GAP21" s="499">
        <v>3.9</v>
      </c>
      <c r="GAQ21" s="499">
        <v>4.2</v>
      </c>
      <c r="GAR21" s="499">
        <v>3.8</v>
      </c>
      <c r="GAS21" s="499">
        <v>3.3</v>
      </c>
      <c r="GAT21" s="499">
        <v>2.7</v>
      </c>
      <c r="GAU21" s="499">
        <v>2.5</v>
      </c>
      <c r="GAV21" s="499">
        <v>2.7</v>
      </c>
      <c r="GAW21" s="499">
        <v>2.9</v>
      </c>
      <c r="GAX21" s="499">
        <v>2.8</v>
      </c>
      <c r="GAY21" s="499">
        <v>2.6</v>
      </c>
      <c r="GAZ21" s="499">
        <v>2.4</v>
      </c>
      <c r="GBA21" s="500">
        <v>2.1</v>
      </c>
      <c r="GBB21" s="499">
        <v>2.1</v>
      </c>
      <c r="GBC21" s="499">
        <v>2.2000000000000002</v>
      </c>
      <c r="GBD21" s="499">
        <v>2.6</v>
      </c>
      <c r="GBE21" s="499">
        <v>3.1</v>
      </c>
      <c r="GBF21" s="499">
        <v>3.6</v>
      </c>
      <c r="GBG21" s="499">
        <v>4.0999999999999996</v>
      </c>
      <c r="GBH21" s="499">
        <v>4.2</v>
      </c>
      <c r="GBI21" s="499">
        <v>4.3</v>
      </c>
      <c r="GBJ21" s="499">
        <v>4.3</v>
      </c>
      <c r="GBK21" s="499">
        <v>4.5999999999999996</v>
      </c>
      <c r="GBL21" s="499">
        <v>5.2</v>
      </c>
      <c r="GBM21" s="500">
        <v>5.7</v>
      </c>
      <c r="GBN21" s="499">
        <v>6.1</v>
      </c>
      <c r="GBO21" s="499">
        <v>6.4</v>
      </c>
      <c r="GBP21" s="499">
        <v>7</v>
      </c>
      <c r="GBQ21" s="503" t="s">
        <v>284</v>
      </c>
      <c r="GBR21" s="499">
        <v>4</v>
      </c>
      <c r="GBS21" s="499">
        <v>4</v>
      </c>
      <c r="GBT21" s="499">
        <v>4</v>
      </c>
      <c r="GBU21" s="499">
        <v>4</v>
      </c>
      <c r="GBV21" s="499">
        <v>4</v>
      </c>
      <c r="GBW21" s="499">
        <v>4</v>
      </c>
      <c r="GBX21" s="499">
        <v>3</v>
      </c>
      <c r="GBY21" s="499">
        <v>3</v>
      </c>
      <c r="GBZ21" s="499">
        <v>4</v>
      </c>
      <c r="GCA21" s="499">
        <v>4</v>
      </c>
      <c r="GCB21" s="499">
        <v>4</v>
      </c>
      <c r="GCC21" s="500">
        <v>4</v>
      </c>
      <c r="GCD21" s="501">
        <v>3.6</v>
      </c>
      <c r="GCE21" s="501">
        <v>3.5</v>
      </c>
      <c r="GCF21" s="501">
        <v>3.6</v>
      </c>
      <c r="GCG21" s="501">
        <v>3.5</v>
      </c>
      <c r="GCH21" s="501">
        <v>3.4</v>
      </c>
      <c r="GCI21" s="501">
        <v>3.6</v>
      </c>
      <c r="GCJ21" s="501">
        <v>3.8</v>
      </c>
      <c r="GCK21" s="501">
        <v>3.8</v>
      </c>
      <c r="GCL21" s="501">
        <v>3.8</v>
      </c>
      <c r="GCM21" s="501">
        <v>4</v>
      </c>
      <c r="GCN21" s="501">
        <v>3.8</v>
      </c>
      <c r="GCO21" s="502">
        <v>3.7</v>
      </c>
      <c r="GCP21" s="501">
        <v>3.3</v>
      </c>
      <c r="GCQ21" s="501">
        <v>3.1</v>
      </c>
      <c r="GCR21" s="501">
        <v>3.1</v>
      </c>
      <c r="GCS21" s="501">
        <v>3.2</v>
      </c>
      <c r="GCT21" s="501">
        <v>3.1</v>
      </c>
      <c r="GCU21" s="501">
        <v>3.1</v>
      </c>
      <c r="GCV21" s="501">
        <v>2.9</v>
      </c>
      <c r="GCW21" s="501">
        <v>3</v>
      </c>
      <c r="GCX21" s="501">
        <v>2.9</v>
      </c>
      <c r="GCY21" s="501">
        <v>2.8</v>
      </c>
      <c r="GCZ21" s="501">
        <v>3.1</v>
      </c>
      <c r="GDA21" s="502">
        <v>3.4</v>
      </c>
      <c r="GDB21" s="499">
        <v>3.9</v>
      </c>
      <c r="GDC21" s="499">
        <v>4.2</v>
      </c>
      <c r="GDD21" s="499">
        <v>3.8</v>
      </c>
      <c r="GDE21" s="499">
        <v>3.3</v>
      </c>
      <c r="GDF21" s="499">
        <v>2.7</v>
      </c>
      <c r="GDG21" s="499">
        <v>2.5</v>
      </c>
      <c r="GDH21" s="499">
        <v>2.7</v>
      </c>
      <c r="GDI21" s="499">
        <v>2.9</v>
      </c>
      <c r="GDJ21" s="499">
        <v>2.8</v>
      </c>
      <c r="GDK21" s="499">
        <v>2.6</v>
      </c>
      <c r="GDL21" s="499">
        <v>2.4</v>
      </c>
      <c r="GDM21" s="500">
        <v>2.1</v>
      </c>
      <c r="GDN21" s="499">
        <v>2.1</v>
      </c>
      <c r="GDO21" s="499">
        <v>2.2000000000000002</v>
      </c>
      <c r="GDP21" s="499">
        <v>2.6</v>
      </c>
      <c r="GDQ21" s="499">
        <v>3.1</v>
      </c>
      <c r="GDR21" s="499">
        <v>3.6</v>
      </c>
      <c r="GDS21" s="499">
        <v>4.0999999999999996</v>
      </c>
      <c r="GDT21" s="499">
        <v>4.2</v>
      </c>
      <c r="GDU21" s="499">
        <v>4.3</v>
      </c>
      <c r="GDV21" s="499">
        <v>4.3</v>
      </c>
      <c r="GDW21" s="499">
        <v>4.5999999999999996</v>
      </c>
      <c r="GDX21" s="499">
        <v>5.2</v>
      </c>
      <c r="GDY21" s="500">
        <v>5.7</v>
      </c>
      <c r="GDZ21" s="499">
        <v>6.1</v>
      </c>
      <c r="GEA21" s="499">
        <v>6.4</v>
      </c>
      <c r="GEB21" s="499">
        <v>7</v>
      </c>
      <c r="GEC21" s="503" t="s">
        <v>284</v>
      </c>
      <c r="GED21" s="499">
        <v>4</v>
      </c>
      <c r="GEE21" s="499">
        <v>4</v>
      </c>
      <c r="GEF21" s="499">
        <v>4</v>
      </c>
      <c r="GEG21" s="499">
        <v>4</v>
      </c>
      <c r="GEH21" s="499">
        <v>4</v>
      </c>
      <c r="GEI21" s="499">
        <v>4</v>
      </c>
      <c r="GEJ21" s="499">
        <v>3</v>
      </c>
      <c r="GEK21" s="499">
        <v>3</v>
      </c>
      <c r="GEL21" s="499">
        <v>4</v>
      </c>
      <c r="GEM21" s="499">
        <v>4</v>
      </c>
      <c r="GEN21" s="499">
        <v>4</v>
      </c>
      <c r="GEO21" s="500">
        <v>4</v>
      </c>
      <c r="GEP21" s="501">
        <v>3.6</v>
      </c>
      <c r="GEQ21" s="501">
        <v>3.5</v>
      </c>
      <c r="GER21" s="501">
        <v>3.6</v>
      </c>
      <c r="GES21" s="501">
        <v>3.5</v>
      </c>
      <c r="GET21" s="501">
        <v>3.4</v>
      </c>
      <c r="GEU21" s="501">
        <v>3.6</v>
      </c>
      <c r="GEV21" s="501">
        <v>3.8</v>
      </c>
      <c r="GEW21" s="501">
        <v>3.8</v>
      </c>
      <c r="GEX21" s="501">
        <v>3.8</v>
      </c>
      <c r="GEY21" s="501">
        <v>4</v>
      </c>
      <c r="GEZ21" s="501">
        <v>3.8</v>
      </c>
      <c r="GFA21" s="502">
        <v>3.7</v>
      </c>
      <c r="GFB21" s="501">
        <v>3.3</v>
      </c>
      <c r="GFC21" s="501">
        <v>3.1</v>
      </c>
      <c r="GFD21" s="501">
        <v>3.1</v>
      </c>
      <c r="GFE21" s="501">
        <v>3.2</v>
      </c>
      <c r="GFF21" s="501">
        <v>3.1</v>
      </c>
      <c r="GFG21" s="501">
        <v>3.1</v>
      </c>
      <c r="GFH21" s="501">
        <v>2.9</v>
      </c>
      <c r="GFI21" s="501">
        <v>3</v>
      </c>
      <c r="GFJ21" s="501">
        <v>2.9</v>
      </c>
      <c r="GFK21" s="501">
        <v>2.8</v>
      </c>
      <c r="GFL21" s="501">
        <v>3.1</v>
      </c>
      <c r="GFM21" s="502">
        <v>3.4</v>
      </c>
      <c r="GFN21" s="499">
        <v>3.9</v>
      </c>
      <c r="GFO21" s="499">
        <v>4.2</v>
      </c>
      <c r="GFP21" s="499">
        <v>3.8</v>
      </c>
      <c r="GFQ21" s="499">
        <v>3.3</v>
      </c>
      <c r="GFR21" s="499">
        <v>2.7</v>
      </c>
      <c r="GFS21" s="499">
        <v>2.5</v>
      </c>
      <c r="GFT21" s="499">
        <v>2.7</v>
      </c>
      <c r="GFU21" s="499">
        <v>2.9</v>
      </c>
      <c r="GFV21" s="499">
        <v>2.8</v>
      </c>
      <c r="GFW21" s="499">
        <v>2.6</v>
      </c>
      <c r="GFX21" s="499">
        <v>2.4</v>
      </c>
      <c r="GFY21" s="500">
        <v>2.1</v>
      </c>
      <c r="GFZ21" s="499">
        <v>2.1</v>
      </c>
      <c r="GGA21" s="499">
        <v>2.2000000000000002</v>
      </c>
      <c r="GGB21" s="499">
        <v>2.6</v>
      </c>
      <c r="GGC21" s="499">
        <v>3.1</v>
      </c>
      <c r="GGD21" s="499">
        <v>3.6</v>
      </c>
      <c r="GGE21" s="499">
        <v>4.0999999999999996</v>
      </c>
      <c r="GGF21" s="499">
        <v>4.2</v>
      </c>
      <c r="GGG21" s="499">
        <v>4.3</v>
      </c>
      <c r="GGH21" s="499">
        <v>4.3</v>
      </c>
      <c r="GGI21" s="499">
        <v>4.5999999999999996</v>
      </c>
      <c r="GGJ21" s="499">
        <v>5.2</v>
      </c>
      <c r="GGK21" s="500">
        <v>5.7</v>
      </c>
      <c r="GGL21" s="499">
        <v>6.1</v>
      </c>
      <c r="GGM21" s="499">
        <v>6.4</v>
      </c>
      <c r="GGN21" s="499">
        <v>7</v>
      </c>
      <c r="GGO21" s="503" t="s">
        <v>284</v>
      </c>
      <c r="GGP21" s="499">
        <v>4</v>
      </c>
      <c r="GGQ21" s="499">
        <v>4</v>
      </c>
      <c r="GGR21" s="499">
        <v>4</v>
      </c>
      <c r="GGS21" s="499">
        <v>4</v>
      </c>
      <c r="GGT21" s="499">
        <v>4</v>
      </c>
      <c r="GGU21" s="499">
        <v>4</v>
      </c>
      <c r="GGV21" s="499">
        <v>3</v>
      </c>
      <c r="GGW21" s="499">
        <v>3</v>
      </c>
      <c r="GGX21" s="499">
        <v>4</v>
      </c>
      <c r="GGY21" s="499">
        <v>4</v>
      </c>
      <c r="GGZ21" s="499">
        <v>4</v>
      </c>
      <c r="GHA21" s="500">
        <v>4</v>
      </c>
      <c r="GHB21" s="501">
        <v>3.6</v>
      </c>
      <c r="GHC21" s="501">
        <v>3.5</v>
      </c>
      <c r="GHD21" s="501">
        <v>3.6</v>
      </c>
      <c r="GHE21" s="501">
        <v>3.5</v>
      </c>
      <c r="GHF21" s="501">
        <v>3.4</v>
      </c>
      <c r="GHG21" s="501">
        <v>3.6</v>
      </c>
      <c r="GHH21" s="501">
        <v>3.8</v>
      </c>
      <c r="GHI21" s="501">
        <v>3.8</v>
      </c>
      <c r="GHJ21" s="501">
        <v>3.8</v>
      </c>
      <c r="GHK21" s="501">
        <v>4</v>
      </c>
      <c r="GHL21" s="501">
        <v>3.8</v>
      </c>
      <c r="GHM21" s="502">
        <v>3.7</v>
      </c>
      <c r="GHN21" s="501">
        <v>3.3</v>
      </c>
      <c r="GHO21" s="501">
        <v>3.1</v>
      </c>
      <c r="GHP21" s="501">
        <v>3.1</v>
      </c>
      <c r="GHQ21" s="501">
        <v>3.2</v>
      </c>
      <c r="GHR21" s="501">
        <v>3.1</v>
      </c>
      <c r="GHS21" s="501">
        <v>3.1</v>
      </c>
      <c r="GHT21" s="501">
        <v>2.9</v>
      </c>
      <c r="GHU21" s="501">
        <v>3</v>
      </c>
      <c r="GHV21" s="501">
        <v>2.9</v>
      </c>
      <c r="GHW21" s="501">
        <v>2.8</v>
      </c>
      <c r="GHX21" s="501">
        <v>3.1</v>
      </c>
      <c r="GHY21" s="502">
        <v>3.4</v>
      </c>
      <c r="GHZ21" s="499">
        <v>3.9</v>
      </c>
      <c r="GIA21" s="499">
        <v>4.2</v>
      </c>
      <c r="GIB21" s="499">
        <v>3.8</v>
      </c>
      <c r="GIC21" s="499">
        <v>3.3</v>
      </c>
      <c r="GID21" s="499">
        <v>2.7</v>
      </c>
      <c r="GIE21" s="499">
        <v>2.5</v>
      </c>
      <c r="GIF21" s="499">
        <v>2.7</v>
      </c>
      <c r="GIG21" s="499">
        <v>2.9</v>
      </c>
      <c r="GIH21" s="499">
        <v>2.8</v>
      </c>
      <c r="GII21" s="499">
        <v>2.6</v>
      </c>
      <c r="GIJ21" s="499">
        <v>2.4</v>
      </c>
      <c r="GIK21" s="500">
        <v>2.1</v>
      </c>
      <c r="GIL21" s="499">
        <v>2.1</v>
      </c>
      <c r="GIM21" s="499">
        <v>2.2000000000000002</v>
      </c>
      <c r="GIN21" s="499">
        <v>2.6</v>
      </c>
      <c r="GIO21" s="499">
        <v>3.1</v>
      </c>
      <c r="GIP21" s="499">
        <v>3.6</v>
      </c>
      <c r="GIQ21" s="499">
        <v>4.0999999999999996</v>
      </c>
      <c r="GIR21" s="499">
        <v>4.2</v>
      </c>
      <c r="GIS21" s="499">
        <v>4.3</v>
      </c>
      <c r="GIT21" s="499">
        <v>4.3</v>
      </c>
      <c r="GIU21" s="499">
        <v>4.5999999999999996</v>
      </c>
      <c r="GIV21" s="499">
        <v>5.2</v>
      </c>
      <c r="GIW21" s="500">
        <v>5.7</v>
      </c>
      <c r="GIX21" s="499">
        <v>6.1</v>
      </c>
      <c r="GIY21" s="499">
        <v>6.4</v>
      </c>
      <c r="GIZ21" s="499">
        <v>7</v>
      </c>
      <c r="GJA21" s="503" t="s">
        <v>284</v>
      </c>
      <c r="GJB21" s="499">
        <v>4</v>
      </c>
      <c r="GJC21" s="499">
        <v>4</v>
      </c>
      <c r="GJD21" s="499">
        <v>4</v>
      </c>
      <c r="GJE21" s="499">
        <v>4</v>
      </c>
      <c r="GJF21" s="499">
        <v>4</v>
      </c>
      <c r="GJG21" s="499">
        <v>4</v>
      </c>
      <c r="GJH21" s="499">
        <v>3</v>
      </c>
      <c r="GJI21" s="499">
        <v>3</v>
      </c>
      <c r="GJJ21" s="499">
        <v>4</v>
      </c>
      <c r="GJK21" s="499">
        <v>4</v>
      </c>
      <c r="GJL21" s="499">
        <v>4</v>
      </c>
      <c r="GJM21" s="500">
        <v>4</v>
      </c>
      <c r="GJN21" s="501">
        <v>3.6</v>
      </c>
      <c r="GJO21" s="501">
        <v>3.5</v>
      </c>
      <c r="GJP21" s="501">
        <v>3.6</v>
      </c>
      <c r="GJQ21" s="501">
        <v>3.5</v>
      </c>
      <c r="GJR21" s="501">
        <v>3.4</v>
      </c>
      <c r="GJS21" s="501">
        <v>3.6</v>
      </c>
      <c r="GJT21" s="501">
        <v>3.8</v>
      </c>
      <c r="GJU21" s="501">
        <v>3.8</v>
      </c>
      <c r="GJV21" s="501">
        <v>3.8</v>
      </c>
      <c r="GJW21" s="501">
        <v>4</v>
      </c>
      <c r="GJX21" s="501">
        <v>3.8</v>
      </c>
      <c r="GJY21" s="502">
        <v>3.7</v>
      </c>
      <c r="GJZ21" s="501">
        <v>3.3</v>
      </c>
      <c r="GKA21" s="501">
        <v>3.1</v>
      </c>
      <c r="GKB21" s="501">
        <v>3.1</v>
      </c>
      <c r="GKC21" s="501">
        <v>3.2</v>
      </c>
      <c r="GKD21" s="501">
        <v>3.1</v>
      </c>
      <c r="GKE21" s="501">
        <v>3.1</v>
      </c>
      <c r="GKF21" s="501">
        <v>2.9</v>
      </c>
      <c r="GKG21" s="501">
        <v>3</v>
      </c>
      <c r="GKH21" s="501">
        <v>2.9</v>
      </c>
      <c r="GKI21" s="501">
        <v>2.8</v>
      </c>
      <c r="GKJ21" s="501">
        <v>3.1</v>
      </c>
      <c r="GKK21" s="502">
        <v>3.4</v>
      </c>
      <c r="GKL21" s="499">
        <v>3.9</v>
      </c>
      <c r="GKM21" s="499">
        <v>4.2</v>
      </c>
      <c r="GKN21" s="499">
        <v>3.8</v>
      </c>
      <c r="GKO21" s="499">
        <v>3.3</v>
      </c>
      <c r="GKP21" s="499">
        <v>2.7</v>
      </c>
      <c r="GKQ21" s="499">
        <v>2.5</v>
      </c>
      <c r="GKR21" s="499">
        <v>2.7</v>
      </c>
      <c r="GKS21" s="499">
        <v>2.9</v>
      </c>
      <c r="GKT21" s="499">
        <v>2.8</v>
      </c>
      <c r="GKU21" s="499">
        <v>2.6</v>
      </c>
      <c r="GKV21" s="499">
        <v>2.4</v>
      </c>
      <c r="GKW21" s="500">
        <v>2.1</v>
      </c>
      <c r="GKX21" s="499">
        <v>2.1</v>
      </c>
      <c r="GKY21" s="499">
        <v>2.2000000000000002</v>
      </c>
      <c r="GKZ21" s="499">
        <v>2.6</v>
      </c>
      <c r="GLA21" s="499">
        <v>3.1</v>
      </c>
      <c r="GLB21" s="499">
        <v>3.6</v>
      </c>
      <c r="GLC21" s="499">
        <v>4.0999999999999996</v>
      </c>
      <c r="GLD21" s="499">
        <v>4.2</v>
      </c>
      <c r="GLE21" s="499">
        <v>4.3</v>
      </c>
      <c r="GLF21" s="499">
        <v>4.3</v>
      </c>
      <c r="GLG21" s="499">
        <v>4.5999999999999996</v>
      </c>
      <c r="GLH21" s="499">
        <v>5.2</v>
      </c>
      <c r="GLI21" s="500">
        <v>5.7</v>
      </c>
      <c r="GLJ21" s="499">
        <v>6.1</v>
      </c>
      <c r="GLK21" s="499">
        <v>6.4</v>
      </c>
      <c r="GLL21" s="499">
        <v>7</v>
      </c>
      <c r="GLM21" s="503" t="s">
        <v>284</v>
      </c>
      <c r="GLN21" s="499">
        <v>4</v>
      </c>
      <c r="GLO21" s="499">
        <v>4</v>
      </c>
      <c r="GLP21" s="499">
        <v>4</v>
      </c>
      <c r="GLQ21" s="499">
        <v>4</v>
      </c>
      <c r="GLR21" s="499">
        <v>4</v>
      </c>
      <c r="GLS21" s="499">
        <v>4</v>
      </c>
      <c r="GLT21" s="499">
        <v>3</v>
      </c>
      <c r="GLU21" s="499">
        <v>3</v>
      </c>
      <c r="GLV21" s="499">
        <v>4</v>
      </c>
      <c r="GLW21" s="499">
        <v>4</v>
      </c>
      <c r="GLX21" s="499">
        <v>4</v>
      </c>
      <c r="GLY21" s="500">
        <v>4</v>
      </c>
      <c r="GLZ21" s="501">
        <v>3.6</v>
      </c>
      <c r="GMA21" s="501">
        <v>3.5</v>
      </c>
      <c r="GMB21" s="501">
        <v>3.6</v>
      </c>
      <c r="GMC21" s="501">
        <v>3.5</v>
      </c>
      <c r="GMD21" s="501">
        <v>3.4</v>
      </c>
      <c r="GME21" s="501">
        <v>3.6</v>
      </c>
      <c r="GMF21" s="501">
        <v>3.8</v>
      </c>
      <c r="GMG21" s="501">
        <v>3.8</v>
      </c>
      <c r="GMH21" s="501">
        <v>3.8</v>
      </c>
      <c r="GMI21" s="501">
        <v>4</v>
      </c>
      <c r="GMJ21" s="501">
        <v>3.8</v>
      </c>
      <c r="GMK21" s="502">
        <v>3.7</v>
      </c>
      <c r="GML21" s="501">
        <v>3.3</v>
      </c>
      <c r="GMM21" s="501">
        <v>3.1</v>
      </c>
      <c r="GMN21" s="501">
        <v>3.1</v>
      </c>
      <c r="GMO21" s="501">
        <v>3.2</v>
      </c>
      <c r="GMP21" s="501">
        <v>3.1</v>
      </c>
      <c r="GMQ21" s="501">
        <v>3.1</v>
      </c>
      <c r="GMR21" s="501">
        <v>2.9</v>
      </c>
      <c r="GMS21" s="501">
        <v>3</v>
      </c>
      <c r="GMT21" s="501">
        <v>2.9</v>
      </c>
      <c r="GMU21" s="501">
        <v>2.8</v>
      </c>
      <c r="GMV21" s="501">
        <v>3.1</v>
      </c>
      <c r="GMW21" s="502">
        <v>3.4</v>
      </c>
      <c r="GMX21" s="499">
        <v>3.9</v>
      </c>
      <c r="GMY21" s="499">
        <v>4.2</v>
      </c>
      <c r="GMZ21" s="499">
        <v>3.8</v>
      </c>
      <c r="GNA21" s="499">
        <v>3.3</v>
      </c>
      <c r="GNB21" s="499">
        <v>2.7</v>
      </c>
      <c r="GNC21" s="499">
        <v>2.5</v>
      </c>
      <c r="GND21" s="499">
        <v>2.7</v>
      </c>
      <c r="GNE21" s="499">
        <v>2.9</v>
      </c>
      <c r="GNF21" s="499">
        <v>2.8</v>
      </c>
      <c r="GNG21" s="499">
        <v>2.6</v>
      </c>
      <c r="GNH21" s="499">
        <v>2.4</v>
      </c>
      <c r="GNI21" s="500">
        <v>2.1</v>
      </c>
      <c r="GNJ21" s="499">
        <v>2.1</v>
      </c>
      <c r="GNK21" s="499">
        <v>2.2000000000000002</v>
      </c>
      <c r="GNL21" s="499">
        <v>2.6</v>
      </c>
      <c r="GNM21" s="499">
        <v>3.1</v>
      </c>
      <c r="GNN21" s="499">
        <v>3.6</v>
      </c>
      <c r="GNO21" s="499">
        <v>4.0999999999999996</v>
      </c>
      <c r="GNP21" s="499">
        <v>4.2</v>
      </c>
      <c r="GNQ21" s="499">
        <v>4.3</v>
      </c>
      <c r="GNR21" s="499">
        <v>4.3</v>
      </c>
      <c r="GNS21" s="499">
        <v>4.5999999999999996</v>
      </c>
      <c r="GNT21" s="499">
        <v>5.2</v>
      </c>
      <c r="GNU21" s="500">
        <v>5.7</v>
      </c>
      <c r="GNV21" s="499">
        <v>6.1</v>
      </c>
      <c r="GNW21" s="499">
        <v>6.4</v>
      </c>
      <c r="GNX21" s="499">
        <v>7</v>
      </c>
      <c r="GNY21" s="503" t="s">
        <v>284</v>
      </c>
      <c r="GNZ21" s="499">
        <v>4</v>
      </c>
      <c r="GOA21" s="499">
        <v>4</v>
      </c>
      <c r="GOB21" s="499">
        <v>4</v>
      </c>
      <c r="GOC21" s="499">
        <v>4</v>
      </c>
      <c r="GOD21" s="499">
        <v>4</v>
      </c>
      <c r="GOE21" s="499">
        <v>4</v>
      </c>
      <c r="GOF21" s="499">
        <v>3</v>
      </c>
      <c r="GOG21" s="499">
        <v>3</v>
      </c>
      <c r="GOH21" s="499">
        <v>4</v>
      </c>
      <c r="GOI21" s="499">
        <v>4</v>
      </c>
      <c r="GOJ21" s="499">
        <v>4</v>
      </c>
      <c r="GOK21" s="500">
        <v>4</v>
      </c>
      <c r="GOL21" s="501">
        <v>3.6</v>
      </c>
      <c r="GOM21" s="501">
        <v>3.5</v>
      </c>
      <c r="GON21" s="501">
        <v>3.6</v>
      </c>
      <c r="GOO21" s="501">
        <v>3.5</v>
      </c>
      <c r="GOP21" s="501">
        <v>3.4</v>
      </c>
      <c r="GOQ21" s="501">
        <v>3.6</v>
      </c>
      <c r="GOR21" s="501">
        <v>3.8</v>
      </c>
      <c r="GOS21" s="501">
        <v>3.8</v>
      </c>
      <c r="GOT21" s="501">
        <v>3.8</v>
      </c>
      <c r="GOU21" s="501">
        <v>4</v>
      </c>
      <c r="GOV21" s="501">
        <v>3.8</v>
      </c>
      <c r="GOW21" s="502">
        <v>3.7</v>
      </c>
      <c r="GOX21" s="501">
        <v>3.3</v>
      </c>
      <c r="GOY21" s="501">
        <v>3.1</v>
      </c>
      <c r="GOZ21" s="501">
        <v>3.1</v>
      </c>
      <c r="GPA21" s="501">
        <v>3.2</v>
      </c>
      <c r="GPB21" s="501">
        <v>3.1</v>
      </c>
      <c r="GPC21" s="501">
        <v>3.1</v>
      </c>
      <c r="GPD21" s="501">
        <v>2.9</v>
      </c>
      <c r="GPE21" s="501">
        <v>3</v>
      </c>
      <c r="GPF21" s="501">
        <v>2.9</v>
      </c>
      <c r="GPG21" s="501">
        <v>2.8</v>
      </c>
      <c r="GPH21" s="501">
        <v>3.1</v>
      </c>
      <c r="GPI21" s="502">
        <v>3.4</v>
      </c>
      <c r="GPJ21" s="499">
        <v>3.9</v>
      </c>
      <c r="GPK21" s="499">
        <v>4.2</v>
      </c>
      <c r="GPL21" s="499">
        <v>3.8</v>
      </c>
      <c r="GPM21" s="499">
        <v>3.3</v>
      </c>
      <c r="GPN21" s="499">
        <v>2.7</v>
      </c>
      <c r="GPO21" s="499">
        <v>2.5</v>
      </c>
      <c r="GPP21" s="499">
        <v>2.7</v>
      </c>
      <c r="GPQ21" s="499">
        <v>2.9</v>
      </c>
      <c r="GPR21" s="499">
        <v>2.8</v>
      </c>
      <c r="GPS21" s="499">
        <v>2.6</v>
      </c>
      <c r="GPT21" s="499">
        <v>2.4</v>
      </c>
      <c r="GPU21" s="500">
        <v>2.1</v>
      </c>
      <c r="GPV21" s="499">
        <v>2.1</v>
      </c>
      <c r="GPW21" s="499">
        <v>2.2000000000000002</v>
      </c>
      <c r="GPX21" s="499">
        <v>2.6</v>
      </c>
      <c r="GPY21" s="499">
        <v>3.1</v>
      </c>
      <c r="GPZ21" s="499">
        <v>3.6</v>
      </c>
      <c r="GQA21" s="499">
        <v>4.0999999999999996</v>
      </c>
      <c r="GQB21" s="499">
        <v>4.2</v>
      </c>
      <c r="GQC21" s="499">
        <v>4.3</v>
      </c>
      <c r="GQD21" s="499">
        <v>4.3</v>
      </c>
      <c r="GQE21" s="499">
        <v>4.5999999999999996</v>
      </c>
      <c r="GQF21" s="499">
        <v>5.2</v>
      </c>
      <c r="GQG21" s="500">
        <v>5.7</v>
      </c>
      <c r="GQH21" s="499">
        <v>6.1</v>
      </c>
      <c r="GQI21" s="499">
        <v>6.4</v>
      </c>
      <c r="GQJ21" s="499">
        <v>7</v>
      </c>
      <c r="GQK21" s="503" t="s">
        <v>284</v>
      </c>
      <c r="GQL21" s="499">
        <v>4</v>
      </c>
      <c r="GQM21" s="499">
        <v>4</v>
      </c>
      <c r="GQN21" s="499">
        <v>4</v>
      </c>
      <c r="GQO21" s="499">
        <v>4</v>
      </c>
      <c r="GQP21" s="499">
        <v>4</v>
      </c>
      <c r="GQQ21" s="499">
        <v>4</v>
      </c>
      <c r="GQR21" s="499">
        <v>3</v>
      </c>
      <c r="GQS21" s="499">
        <v>3</v>
      </c>
      <c r="GQT21" s="499">
        <v>4</v>
      </c>
      <c r="GQU21" s="499">
        <v>4</v>
      </c>
      <c r="GQV21" s="499">
        <v>4</v>
      </c>
      <c r="GQW21" s="500">
        <v>4</v>
      </c>
      <c r="GQX21" s="501">
        <v>3.6</v>
      </c>
      <c r="GQY21" s="501">
        <v>3.5</v>
      </c>
      <c r="GQZ21" s="501">
        <v>3.6</v>
      </c>
      <c r="GRA21" s="501">
        <v>3.5</v>
      </c>
      <c r="GRB21" s="501">
        <v>3.4</v>
      </c>
      <c r="GRC21" s="501">
        <v>3.6</v>
      </c>
      <c r="GRD21" s="501">
        <v>3.8</v>
      </c>
      <c r="GRE21" s="501">
        <v>3.8</v>
      </c>
      <c r="GRF21" s="501">
        <v>3.8</v>
      </c>
      <c r="GRG21" s="501">
        <v>4</v>
      </c>
      <c r="GRH21" s="501">
        <v>3.8</v>
      </c>
      <c r="GRI21" s="502">
        <v>3.7</v>
      </c>
      <c r="GRJ21" s="501">
        <v>3.3</v>
      </c>
      <c r="GRK21" s="501">
        <v>3.1</v>
      </c>
      <c r="GRL21" s="501">
        <v>3.1</v>
      </c>
      <c r="GRM21" s="501">
        <v>3.2</v>
      </c>
      <c r="GRN21" s="501">
        <v>3.1</v>
      </c>
      <c r="GRO21" s="501">
        <v>3.1</v>
      </c>
      <c r="GRP21" s="501">
        <v>2.9</v>
      </c>
      <c r="GRQ21" s="501">
        <v>3</v>
      </c>
      <c r="GRR21" s="501">
        <v>2.9</v>
      </c>
      <c r="GRS21" s="501">
        <v>2.8</v>
      </c>
      <c r="GRT21" s="501">
        <v>3.1</v>
      </c>
      <c r="GRU21" s="502">
        <v>3.4</v>
      </c>
      <c r="GRV21" s="499">
        <v>3.9</v>
      </c>
      <c r="GRW21" s="499">
        <v>4.2</v>
      </c>
      <c r="GRX21" s="499">
        <v>3.8</v>
      </c>
      <c r="GRY21" s="499">
        <v>3.3</v>
      </c>
      <c r="GRZ21" s="499">
        <v>2.7</v>
      </c>
      <c r="GSA21" s="499">
        <v>2.5</v>
      </c>
      <c r="GSB21" s="499">
        <v>2.7</v>
      </c>
      <c r="GSC21" s="499">
        <v>2.9</v>
      </c>
      <c r="GSD21" s="499">
        <v>2.8</v>
      </c>
      <c r="GSE21" s="499">
        <v>2.6</v>
      </c>
      <c r="GSF21" s="499">
        <v>2.4</v>
      </c>
      <c r="GSG21" s="500">
        <v>2.1</v>
      </c>
      <c r="GSH21" s="499">
        <v>2.1</v>
      </c>
      <c r="GSI21" s="499">
        <v>2.2000000000000002</v>
      </c>
      <c r="GSJ21" s="499">
        <v>2.6</v>
      </c>
      <c r="GSK21" s="499">
        <v>3.1</v>
      </c>
      <c r="GSL21" s="499">
        <v>3.6</v>
      </c>
      <c r="GSM21" s="499">
        <v>4.0999999999999996</v>
      </c>
      <c r="GSN21" s="499">
        <v>4.2</v>
      </c>
      <c r="GSO21" s="499">
        <v>4.3</v>
      </c>
      <c r="GSP21" s="499">
        <v>4.3</v>
      </c>
      <c r="GSQ21" s="499">
        <v>4.5999999999999996</v>
      </c>
      <c r="GSR21" s="499">
        <v>5.2</v>
      </c>
      <c r="GSS21" s="500">
        <v>5.7</v>
      </c>
      <c r="GST21" s="499">
        <v>6.1</v>
      </c>
      <c r="GSU21" s="499">
        <v>6.4</v>
      </c>
      <c r="GSV21" s="499">
        <v>7</v>
      </c>
      <c r="GSW21" s="503" t="s">
        <v>284</v>
      </c>
      <c r="GSX21" s="499">
        <v>4</v>
      </c>
      <c r="GSY21" s="499">
        <v>4</v>
      </c>
      <c r="GSZ21" s="499">
        <v>4</v>
      </c>
      <c r="GTA21" s="499">
        <v>4</v>
      </c>
      <c r="GTB21" s="499">
        <v>4</v>
      </c>
      <c r="GTC21" s="499">
        <v>4</v>
      </c>
      <c r="GTD21" s="499">
        <v>3</v>
      </c>
      <c r="GTE21" s="499">
        <v>3</v>
      </c>
      <c r="GTF21" s="499">
        <v>4</v>
      </c>
      <c r="GTG21" s="499">
        <v>4</v>
      </c>
      <c r="GTH21" s="499">
        <v>4</v>
      </c>
      <c r="GTI21" s="500">
        <v>4</v>
      </c>
      <c r="GTJ21" s="501">
        <v>3.6</v>
      </c>
      <c r="GTK21" s="501">
        <v>3.5</v>
      </c>
      <c r="GTL21" s="501">
        <v>3.6</v>
      </c>
      <c r="GTM21" s="501">
        <v>3.5</v>
      </c>
      <c r="GTN21" s="501">
        <v>3.4</v>
      </c>
      <c r="GTO21" s="501">
        <v>3.6</v>
      </c>
      <c r="GTP21" s="501">
        <v>3.8</v>
      </c>
      <c r="GTQ21" s="501">
        <v>3.8</v>
      </c>
      <c r="GTR21" s="501">
        <v>3.8</v>
      </c>
      <c r="GTS21" s="501">
        <v>4</v>
      </c>
      <c r="GTT21" s="501">
        <v>3.8</v>
      </c>
      <c r="GTU21" s="502">
        <v>3.7</v>
      </c>
      <c r="GTV21" s="501">
        <v>3.3</v>
      </c>
      <c r="GTW21" s="501">
        <v>3.1</v>
      </c>
      <c r="GTX21" s="501">
        <v>3.1</v>
      </c>
      <c r="GTY21" s="501">
        <v>3.2</v>
      </c>
      <c r="GTZ21" s="501">
        <v>3.1</v>
      </c>
      <c r="GUA21" s="501">
        <v>3.1</v>
      </c>
      <c r="GUB21" s="501">
        <v>2.9</v>
      </c>
      <c r="GUC21" s="501">
        <v>3</v>
      </c>
      <c r="GUD21" s="501">
        <v>2.9</v>
      </c>
      <c r="GUE21" s="501">
        <v>2.8</v>
      </c>
      <c r="GUF21" s="501">
        <v>3.1</v>
      </c>
      <c r="GUG21" s="502">
        <v>3.4</v>
      </c>
      <c r="GUH21" s="499">
        <v>3.9</v>
      </c>
      <c r="GUI21" s="499">
        <v>4.2</v>
      </c>
      <c r="GUJ21" s="499">
        <v>3.8</v>
      </c>
      <c r="GUK21" s="499">
        <v>3.3</v>
      </c>
      <c r="GUL21" s="499">
        <v>2.7</v>
      </c>
      <c r="GUM21" s="499">
        <v>2.5</v>
      </c>
      <c r="GUN21" s="499">
        <v>2.7</v>
      </c>
      <c r="GUO21" s="499">
        <v>2.9</v>
      </c>
      <c r="GUP21" s="499">
        <v>2.8</v>
      </c>
      <c r="GUQ21" s="499">
        <v>2.6</v>
      </c>
      <c r="GUR21" s="499">
        <v>2.4</v>
      </c>
      <c r="GUS21" s="500">
        <v>2.1</v>
      </c>
      <c r="GUT21" s="499">
        <v>2.1</v>
      </c>
      <c r="GUU21" s="499">
        <v>2.2000000000000002</v>
      </c>
      <c r="GUV21" s="499">
        <v>2.6</v>
      </c>
      <c r="GUW21" s="499">
        <v>3.1</v>
      </c>
      <c r="GUX21" s="499">
        <v>3.6</v>
      </c>
      <c r="GUY21" s="499">
        <v>4.0999999999999996</v>
      </c>
      <c r="GUZ21" s="499">
        <v>4.2</v>
      </c>
      <c r="GVA21" s="499">
        <v>4.3</v>
      </c>
      <c r="GVB21" s="499">
        <v>4.3</v>
      </c>
      <c r="GVC21" s="499">
        <v>4.5999999999999996</v>
      </c>
      <c r="GVD21" s="499">
        <v>5.2</v>
      </c>
      <c r="GVE21" s="500">
        <v>5.7</v>
      </c>
      <c r="GVF21" s="499">
        <v>6.1</v>
      </c>
      <c r="GVG21" s="499">
        <v>6.4</v>
      </c>
      <c r="GVH21" s="499">
        <v>7</v>
      </c>
      <c r="GVI21" s="503" t="s">
        <v>284</v>
      </c>
      <c r="GVJ21" s="499">
        <v>4</v>
      </c>
      <c r="GVK21" s="499">
        <v>4</v>
      </c>
      <c r="GVL21" s="499">
        <v>4</v>
      </c>
      <c r="GVM21" s="499">
        <v>4</v>
      </c>
      <c r="GVN21" s="499">
        <v>4</v>
      </c>
      <c r="GVO21" s="499">
        <v>4</v>
      </c>
      <c r="GVP21" s="499">
        <v>3</v>
      </c>
      <c r="GVQ21" s="499">
        <v>3</v>
      </c>
      <c r="GVR21" s="499">
        <v>4</v>
      </c>
      <c r="GVS21" s="499">
        <v>4</v>
      </c>
      <c r="GVT21" s="499">
        <v>4</v>
      </c>
      <c r="GVU21" s="500">
        <v>4</v>
      </c>
      <c r="GVV21" s="501">
        <v>3.6</v>
      </c>
      <c r="GVW21" s="501">
        <v>3.5</v>
      </c>
      <c r="GVX21" s="501">
        <v>3.6</v>
      </c>
      <c r="GVY21" s="501">
        <v>3.5</v>
      </c>
      <c r="GVZ21" s="501">
        <v>3.4</v>
      </c>
      <c r="GWA21" s="501">
        <v>3.6</v>
      </c>
      <c r="GWB21" s="501">
        <v>3.8</v>
      </c>
      <c r="GWC21" s="501">
        <v>3.8</v>
      </c>
      <c r="GWD21" s="501">
        <v>3.8</v>
      </c>
      <c r="GWE21" s="501">
        <v>4</v>
      </c>
      <c r="GWF21" s="501">
        <v>3.8</v>
      </c>
      <c r="GWG21" s="502">
        <v>3.7</v>
      </c>
      <c r="GWH21" s="501">
        <v>3.3</v>
      </c>
      <c r="GWI21" s="501">
        <v>3.1</v>
      </c>
      <c r="GWJ21" s="501">
        <v>3.1</v>
      </c>
      <c r="GWK21" s="501">
        <v>3.2</v>
      </c>
      <c r="GWL21" s="501">
        <v>3.1</v>
      </c>
      <c r="GWM21" s="501">
        <v>3.1</v>
      </c>
      <c r="GWN21" s="501">
        <v>2.9</v>
      </c>
      <c r="GWO21" s="501">
        <v>3</v>
      </c>
      <c r="GWP21" s="501">
        <v>2.9</v>
      </c>
      <c r="GWQ21" s="501">
        <v>2.8</v>
      </c>
      <c r="GWR21" s="501">
        <v>3.1</v>
      </c>
      <c r="GWS21" s="502">
        <v>3.4</v>
      </c>
      <c r="GWT21" s="499">
        <v>3.9</v>
      </c>
      <c r="GWU21" s="499">
        <v>4.2</v>
      </c>
      <c r="GWV21" s="499">
        <v>3.8</v>
      </c>
      <c r="GWW21" s="499">
        <v>3.3</v>
      </c>
      <c r="GWX21" s="499">
        <v>2.7</v>
      </c>
      <c r="GWY21" s="499">
        <v>2.5</v>
      </c>
      <c r="GWZ21" s="499">
        <v>2.7</v>
      </c>
      <c r="GXA21" s="499">
        <v>2.9</v>
      </c>
      <c r="GXB21" s="499">
        <v>2.8</v>
      </c>
      <c r="GXC21" s="499">
        <v>2.6</v>
      </c>
      <c r="GXD21" s="499">
        <v>2.4</v>
      </c>
      <c r="GXE21" s="500">
        <v>2.1</v>
      </c>
      <c r="GXF21" s="499">
        <v>2.1</v>
      </c>
      <c r="GXG21" s="499">
        <v>2.2000000000000002</v>
      </c>
      <c r="GXH21" s="499">
        <v>2.6</v>
      </c>
      <c r="GXI21" s="499">
        <v>3.1</v>
      </c>
      <c r="GXJ21" s="499">
        <v>3.6</v>
      </c>
      <c r="GXK21" s="499">
        <v>4.0999999999999996</v>
      </c>
      <c r="GXL21" s="499">
        <v>4.2</v>
      </c>
      <c r="GXM21" s="499">
        <v>4.3</v>
      </c>
      <c r="GXN21" s="499">
        <v>4.3</v>
      </c>
      <c r="GXO21" s="499">
        <v>4.5999999999999996</v>
      </c>
      <c r="GXP21" s="499">
        <v>5.2</v>
      </c>
      <c r="GXQ21" s="500">
        <v>5.7</v>
      </c>
      <c r="GXR21" s="499">
        <v>6.1</v>
      </c>
      <c r="GXS21" s="499">
        <v>6.4</v>
      </c>
      <c r="GXT21" s="499">
        <v>7</v>
      </c>
      <c r="GXU21" s="503" t="s">
        <v>284</v>
      </c>
      <c r="GXV21" s="499">
        <v>4</v>
      </c>
      <c r="GXW21" s="499">
        <v>4</v>
      </c>
      <c r="GXX21" s="499">
        <v>4</v>
      </c>
      <c r="GXY21" s="499">
        <v>4</v>
      </c>
      <c r="GXZ21" s="499">
        <v>4</v>
      </c>
      <c r="GYA21" s="499">
        <v>4</v>
      </c>
      <c r="GYB21" s="499">
        <v>3</v>
      </c>
      <c r="GYC21" s="499">
        <v>3</v>
      </c>
      <c r="GYD21" s="499">
        <v>4</v>
      </c>
      <c r="GYE21" s="499">
        <v>4</v>
      </c>
      <c r="GYF21" s="499">
        <v>4</v>
      </c>
      <c r="GYG21" s="500">
        <v>4</v>
      </c>
      <c r="GYH21" s="501">
        <v>3.6</v>
      </c>
      <c r="GYI21" s="501">
        <v>3.5</v>
      </c>
      <c r="GYJ21" s="501">
        <v>3.6</v>
      </c>
      <c r="GYK21" s="501">
        <v>3.5</v>
      </c>
      <c r="GYL21" s="501">
        <v>3.4</v>
      </c>
      <c r="GYM21" s="501">
        <v>3.6</v>
      </c>
      <c r="GYN21" s="501">
        <v>3.8</v>
      </c>
      <c r="GYO21" s="501">
        <v>3.8</v>
      </c>
      <c r="GYP21" s="501">
        <v>3.8</v>
      </c>
      <c r="GYQ21" s="501">
        <v>4</v>
      </c>
      <c r="GYR21" s="501">
        <v>3.8</v>
      </c>
      <c r="GYS21" s="502">
        <v>3.7</v>
      </c>
      <c r="GYT21" s="501">
        <v>3.3</v>
      </c>
      <c r="GYU21" s="501">
        <v>3.1</v>
      </c>
      <c r="GYV21" s="501">
        <v>3.1</v>
      </c>
      <c r="GYW21" s="501">
        <v>3.2</v>
      </c>
      <c r="GYX21" s="501">
        <v>3.1</v>
      </c>
      <c r="GYY21" s="501">
        <v>3.1</v>
      </c>
      <c r="GYZ21" s="501">
        <v>2.9</v>
      </c>
      <c r="GZA21" s="501">
        <v>3</v>
      </c>
      <c r="GZB21" s="501">
        <v>2.9</v>
      </c>
      <c r="GZC21" s="501">
        <v>2.8</v>
      </c>
      <c r="GZD21" s="501">
        <v>3.1</v>
      </c>
      <c r="GZE21" s="502">
        <v>3.4</v>
      </c>
      <c r="GZF21" s="499">
        <v>3.9</v>
      </c>
      <c r="GZG21" s="499">
        <v>4.2</v>
      </c>
      <c r="GZH21" s="499">
        <v>3.8</v>
      </c>
      <c r="GZI21" s="499">
        <v>3.3</v>
      </c>
      <c r="GZJ21" s="499">
        <v>2.7</v>
      </c>
      <c r="GZK21" s="499">
        <v>2.5</v>
      </c>
      <c r="GZL21" s="499">
        <v>2.7</v>
      </c>
      <c r="GZM21" s="499">
        <v>2.9</v>
      </c>
      <c r="GZN21" s="499">
        <v>2.8</v>
      </c>
      <c r="GZO21" s="499">
        <v>2.6</v>
      </c>
      <c r="GZP21" s="499">
        <v>2.4</v>
      </c>
      <c r="GZQ21" s="500">
        <v>2.1</v>
      </c>
      <c r="GZR21" s="499">
        <v>2.1</v>
      </c>
      <c r="GZS21" s="499">
        <v>2.2000000000000002</v>
      </c>
      <c r="GZT21" s="499">
        <v>2.6</v>
      </c>
      <c r="GZU21" s="499">
        <v>3.1</v>
      </c>
      <c r="GZV21" s="499">
        <v>3.6</v>
      </c>
      <c r="GZW21" s="499">
        <v>4.0999999999999996</v>
      </c>
      <c r="GZX21" s="499">
        <v>4.2</v>
      </c>
      <c r="GZY21" s="499">
        <v>4.3</v>
      </c>
      <c r="GZZ21" s="499">
        <v>4.3</v>
      </c>
      <c r="HAA21" s="499">
        <v>4.5999999999999996</v>
      </c>
      <c r="HAB21" s="499">
        <v>5.2</v>
      </c>
      <c r="HAC21" s="500">
        <v>5.7</v>
      </c>
      <c r="HAD21" s="499">
        <v>6.1</v>
      </c>
      <c r="HAE21" s="499">
        <v>6.4</v>
      </c>
      <c r="HAF21" s="499">
        <v>7</v>
      </c>
      <c r="HAG21" s="503" t="s">
        <v>284</v>
      </c>
      <c r="HAH21" s="499">
        <v>4</v>
      </c>
      <c r="HAI21" s="499">
        <v>4</v>
      </c>
      <c r="HAJ21" s="499">
        <v>4</v>
      </c>
      <c r="HAK21" s="499">
        <v>4</v>
      </c>
      <c r="HAL21" s="499">
        <v>4</v>
      </c>
      <c r="HAM21" s="499">
        <v>4</v>
      </c>
      <c r="HAN21" s="499">
        <v>3</v>
      </c>
      <c r="HAO21" s="499">
        <v>3</v>
      </c>
      <c r="HAP21" s="499">
        <v>4</v>
      </c>
      <c r="HAQ21" s="499">
        <v>4</v>
      </c>
      <c r="HAR21" s="499">
        <v>4</v>
      </c>
      <c r="HAS21" s="500">
        <v>4</v>
      </c>
      <c r="HAT21" s="501">
        <v>3.6</v>
      </c>
      <c r="HAU21" s="501">
        <v>3.5</v>
      </c>
      <c r="HAV21" s="501">
        <v>3.6</v>
      </c>
      <c r="HAW21" s="501">
        <v>3.5</v>
      </c>
      <c r="HAX21" s="501">
        <v>3.4</v>
      </c>
      <c r="HAY21" s="501">
        <v>3.6</v>
      </c>
      <c r="HAZ21" s="501">
        <v>3.8</v>
      </c>
      <c r="HBA21" s="501">
        <v>3.8</v>
      </c>
      <c r="HBB21" s="501">
        <v>3.8</v>
      </c>
      <c r="HBC21" s="501">
        <v>4</v>
      </c>
      <c r="HBD21" s="501">
        <v>3.8</v>
      </c>
      <c r="HBE21" s="502">
        <v>3.7</v>
      </c>
      <c r="HBF21" s="501">
        <v>3.3</v>
      </c>
      <c r="HBG21" s="501">
        <v>3.1</v>
      </c>
      <c r="HBH21" s="501">
        <v>3.1</v>
      </c>
      <c r="HBI21" s="501">
        <v>3.2</v>
      </c>
      <c r="HBJ21" s="501">
        <v>3.1</v>
      </c>
      <c r="HBK21" s="501">
        <v>3.1</v>
      </c>
      <c r="HBL21" s="501">
        <v>2.9</v>
      </c>
      <c r="HBM21" s="501">
        <v>3</v>
      </c>
      <c r="HBN21" s="501">
        <v>2.9</v>
      </c>
      <c r="HBO21" s="501">
        <v>2.8</v>
      </c>
      <c r="HBP21" s="501">
        <v>3.1</v>
      </c>
      <c r="HBQ21" s="502">
        <v>3.4</v>
      </c>
      <c r="HBR21" s="499">
        <v>3.9</v>
      </c>
      <c r="HBS21" s="499">
        <v>4.2</v>
      </c>
      <c r="HBT21" s="499">
        <v>3.8</v>
      </c>
      <c r="HBU21" s="499">
        <v>3.3</v>
      </c>
      <c r="HBV21" s="499">
        <v>2.7</v>
      </c>
      <c r="HBW21" s="499">
        <v>2.5</v>
      </c>
      <c r="HBX21" s="499">
        <v>2.7</v>
      </c>
      <c r="HBY21" s="499">
        <v>2.9</v>
      </c>
      <c r="HBZ21" s="499">
        <v>2.8</v>
      </c>
      <c r="HCA21" s="499">
        <v>2.6</v>
      </c>
      <c r="HCB21" s="499">
        <v>2.4</v>
      </c>
      <c r="HCC21" s="500">
        <v>2.1</v>
      </c>
      <c r="HCD21" s="499">
        <v>2.1</v>
      </c>
      <c r="HCE21" s="499">
        <v>2.2000000000000002</v>
      </c>
      <c r="HCF21" s="499">
        <v>2.6</v>
      </c>
      <c r="HCG21" s="499">
        <v>3.1</v>
      </c>
      <c r="HCH21" s="499">
        <v>3.6</v>
      </c>
      <c r="HCI21" s="499">
        <v>4.0999999999999996</v>
      </c>
      <c r="HCJ21" s="499">
        <v>4.2</v>
      </c>
      <c r="HCK21" s="499">
        <v>4.3</v>
      </c>
      <c r="HCL21" s="499">
        <v>4.3</v>
      </c>
      <c r="HCM21" s="499">
        <v>4.5999999999999996</v>
      </c>
      <c r="HCN21" s="499">
        <v>5.2</v>
      </c>
      <c r="HCO21" s="500">
        <v>5.7</v>
      </c>
      <c r="HCP21" s="499">
        <v>6.1</v>
      </c>
      <c r="HCQ21" s="499">
        <v>6.4</v>
      </c>
      <c r="HCR21" s="499">
        <v>7</v>
      </c>
      <c r="HCS21" s="503" t="s">
        <v>284</v>
      </c>
      <c r="HCT21" s="499">
        <v>4</v>
      </c>
      <c r="HCU21" s="499">
        <v>4</v>
      </c>
      <c r="HCV21" s="499">
        <v>4</v>
      </c>
      <c r="HCW21" s="499">
        <v>4</v>
      </c>
      <c r="HCX21" s="499">
        <v>4</v>
      </c>
      <c r="HCY21" s="499">
        <v>4</v>
      </c>
      <c r="HCZ21" s="499">
        <v>3</v>
      </c>
      <c r="HDA21" s="499">
        <v>3</v>
      </c>
      <c r="HDB21" s="499">
        <v>4</v>
      </c>
      <c r="HDC21" s="499">
        <v>4</v>
      </c>
      <c r="HDD21" s="499">
        <v>4</v>
      </c>
      <c r="HDE21" s="500">
        <v>4</v>
      </c>
      <c r="HDF21" s="501">
        <v>3.6</v>
      </c>
      <c r="HDG21" s="501">
        <v>3.5</v>
      </c>
      <c r="HDH21" s="501">
        <v>3.6</v>
      </c>
      <c r="HDI21" s="501">
        <v>3.5</v>
      </c>
      <c r="HDJ21" s="501">
        <v>3.4</v>
      </c>
      <c r="HDK21" s="501">
        <v>3.6</v>
      </c>
      <c r="HDL21" s="501">
        <v>3.8</v>
      </c>
      <c r="HDM21" s="501">
        <v>3.8</v>
      </c>
      <c r="HDN21" s="501">
        <v>3.8</v>
      </c>
      <c r="HDO21" s="501">
        <v>4</v>
      </c>
      <c r="HDP21" s="501">
        <v>3.8</v>
      </c>
      <c r="HDQ21" s="502">
        <v>3.7</v>
      </c>
      <c r="HDR21" s="501">
        <v>3.3</v>
      </c>
      <c r="HDS21" s="501">
        <v>3.1</v>
      </c>
      <c r="HDT21" s="501">
        <v>3.1</v>
      </c>
      <c r="HDU21" s="501">
        <v>3.2</v>
      </c>
      <c r="HDV21" s="501">
        <v>3.1</v>
      </c>
      <c r="HDW21" s="501">
        <v>3.1</v>
      </c>
      <c r="HDX21" s="501">
        <v>2.9</v>
      </c>
      <c r="HDY21" s="501">
        <v>3</v>
      </c>
      <c r="HDZ21" s="501">
        <v>2.9</v>
      </c>
      <c r="HEA21" s="501">
        <v>2.8</v>
      </c>
      <c r="HEB21" s="501">
        <v>3.1</v>
      </c>
      <c r="HEC21" s="502">
        <v>3.4</v>
      </c>
      <c r="HED21" s="499">
        <v>3.9</v>
      </c>
      <c r="HEE21" s="499">
        <v>4.2</v>
      </c>
      <c r="HEF21" s="499">
        <v>3.8</v>
      </c>
      <c r="HEG21" s="499">
        <v>3.3</v>
      </c>
      <c r="HEH21" s="499">
        <v>2.7</v>
      </c>
      <c r="HEI21" s="499">
        <v>2.5</v>
      </c>
      <c r="HEJ21" s="499">
        <v>2.7</v>
      </c>
      <c r="HEK21" s="499">
        <v>2.9</v>
      </c>
      <c r="HEL21" s="499">
        <v>2.8</v>
      </c>
      <c r="HEM21" s="499">
        <v>2.6</v>
      </c>
      <c r="HEN21" s="499">
        <v>2.4</v>
      </c>
      <c r="HEO21" s="500">
        <v>2.1</v>
      </c>
      <c r="HEP21" s="499">
        <v>2.1</v>
      </c>
      <c r="HEQ21" s="499">
        <v>2.2000000000000002</v>
      </c>
      <c r="HER21" s="499">
        <v>2.6</v>
      </c>
      <c r="HES21" s="499">
        <v>3.1</v>
      </c>
      <c r="HET21" s="499">
        <v>3.6</v>
      </c>
      <c r="HEU21" s="499">
        <v>4.0999999999999996</v>
      </c>
      <c r="HEV21" s="499">
        <v>4.2</v>
      </c>
      <c r="HEW21" s="499">
        <v>4.3</v>
      </c>
      <c r="HEX21" s="499">
        <v>4.3</v>
      </c>
      <c r="HEY21" s="499">
        <v>4.5999999999999996</v>
      </c>
      <c r="HEZ21" s="499">
        <v>5.2</v>
      </c>
      <c r="HFA21" s="500">
        <v>5.7</v>
      </c>
      <c r="HFB21" s="499">
        <v>6.1</v>
      </c>
      <c r="HFC21" s="499">
        <v>6.4</v>
      </c>
      <c r="HFD21" s="499">
        <v>7</v>
      </c>
      <c r="HFE21" s="503" t="s">
        <v>284</v>
      </c>
      <c r="HFF21" s="499">
        <v>4</v>
      </c>
      <c r="HFG21" s="499">
        <v>4</v>
      </c>
      <c r="HFH21" s="499">
        <v>4</v>
      </c>
      <c r="HFI21" s="499">
        <v>4</v>
      </c>
      <c r="HFJ21" s="499">
        <v>4</v>
      </c>
      <c r="HFK21" s="499">
        <v>4</v>
      </c>
      <c r="HFL21" s="499">
        <v>3</v>
      </c>
      <c r="HFM21" s="499">
        <v>3</v>
      </c>
      <c r="HFN21" s="499">
        <v>4</v>
      </c>
      <c r="HFO21" s="499">
        <v>4</v>
      </c>
      <c r="HFP21" s="499">
        <v>4</v>
      </c>
      <c r="HFQ21" s="500">
        <v>4</v>
      </c>
      <c r="HFR21" s="501">
        <v>3.6</v>
      </c>
      <c r="HFS21" s="501">
        <v>3.5</v>
      </c>
      <c r="HFT21" s="501">
        <v>3.6</v>
      </c>
      <c r="HFU21" s="501">
        <v>3.5</v>
      </c>
      <c r="HFV21" s="501">
        <v>3.4</v>
      </c>
      <c r="HFW21" s="501">
        <v>3.6</v>
      </c>
      <c r="HFX21" s="501">
        <v>3.8</v>
      </c>
      <c r="HFY21" s="501">
        <v>3.8</v>
      </c>
      <c r="HFZ21" s="501">
        <v>3.8</v>
      </c>
      <c r="HGA21" s="501">
        <v>4</v>
      </c>
      <c r="HGB21" s="501">
        <v>3.8</v>
      </c>
      <c r="HGC21" s="502">
        <v>3.7</v>
      </c>
      <c r="HGD21" s="501">
        <v>3.3</v>
      </c>
      <c r="HGE21" s="501">
        <v>3.1</v>
      </c>
      <c r="HGF21" s="501">
        <v>3.1</v>
      </c>
      <c r="HGG21" s="501">
        <v>3.2</v>
      </c>
      <c r="HGH21" s="501">
        <v>3.1</v>
      </c>
      <c r="HGI21" s="501">
        <v>3.1</v>
      </c>
      <c r="HGJ21" s="501">
        <v>2.9</v>
      </c>
      <c r="HGK21" s="501">
        <v>3</v>
      </c>
      <c r="HGL21" s="501">
        <v>2.9</v>
      </c>
      <c r="HGM21" s="501">
        <v>2.8</v>
      </c>
      <c r="HGN21" s="501">
        <v>3.1</v>
      </c>
      <c r="HGO21" s="502">
        <v>3.4</v>
      </c>
      <c r="HGP21" s="499">
        <v>3.9</v>
      </c>
      <c r="HGQ21" s="499">
        <v>4.2</v>
      </c>
      <c r="HGR21" s="499">
        <v>3.8</v>
      </c>
      <c r="HGS21" s="499">
        <v>3.3</v>
      </c>
      <c r="HGT21" s="499">
        <v>2.7</v>
      </c>
      <c r="HGU21" s="499">
        <v>2.5</v>
      </c>
      <c r="HGV21" s="499">
        <v>2.7</v>
      </c>
      <c r="HGW21" s="499">
        <v>2.9</v>
      </c>
      <c r="HGX21" s="499">
        <v>2.8</v>
      </c>
      <c r="HGY21" s="499">
        <v>2.6</v>
      </c>
      <c r="HGZ21" s="499">
        <v>2.4</v>
      </c>
      <c r="HHA21" s="500">
        <v>2.1</v>
      </c>
      <c r="HHB21" s="499">
        <v>2.1</v>
      </c>
      <c r="HHC21" s="499">
        <v>2.2000000000000002</v>
      </c>
      <c r="HHD21" s="499">
        <v>2.6</v>
      </c>
      <c r="HHE21" s="499">
        <v>3.1</v>
      </c>
      <c r="HHF21" s="499">
        <v>3.6</v>
      </c>
      <c r="HHG21" s="499">
        <v>4.0999999999999996</v>
      </c>
      <c r="HHH21" s="499">
        <v>4.2</v>
      </c>
      <c r="HHI21" s="499">
        <v>4.3</v>
      </c>
      <c r="HHJ21" s="499">
        <v>4.3</v>
      </c>
      <c r="HHK21" s="499">
        <v>4.5999999999999996</v>
      </c>
      <c r="HHL21" s="499">
        <v>5.2</v>
      </c>
      <c r="HHM21" s="500">
        <v>5.7</v>
      </c>
      <c r="HHN21" s="499">
        <v>6.1</v>
      </c>
      <c r="HHO21" s="499">
        <v>6.4</v>
      </c>
      <c r="HHP21" s="499">
        <v>7</v>
      </c>
      <c r="HHQ21" s="503" t="s">
        <v>284</v>
      </c>
      <c r="HHR21" s="499">
        <v>4</v>
      </c>
      <c r="HHS21" s="499">
        <v>4</v>
      </c>
      <c r="HHT21" s="499">
        <v>4</v>
      </c>
      <c r="HHU21" s="499">
        <v>4</v>
      </c>
      <c r="HHV21" s="499">
        <v>4</v>
      </c>
      <c r="HHW21" s="499">
        <v>4</v>
      </c>
      <c r="HHX21" s="499">
        <v>3</v>
      </c>
      <c r="HHY21" s="499">
        <v>3</v>
      </c>
      <c r="HHZ21" s="499">
        <v>4</v>
      </c>
      <c r="HIA21" s="499">
        <v>4</v>
      </c>
      <c r="HIB21" s="499">
        <v>4</v>
      </c>
      <c r="HIC21" s="500">
        <v>4</v>
      </c>
      <c r="HID21" s="501">
        <v>3.6</v>
      </c>
      <c r="HIE21" s="501">
        <v>3.5</v>
      </c>
      <c r="HIF21" s="501">
        <v>3.6</v>
      </c>
      <c r="HIG21" s="501">
        <v>3.5</v>
      </c>
      <c r="HIH21" s="501">
        <v>3.4</v>
      </c>
      <c r="HII21" s="501">
        <v>3.6</v>
      </c>
      <c r="HIJ21" s="501">
        <v>3.8</v>
      </c>
      <c r="HIK21" s="501">
        <v>3.8</v>
      </c>
      <c r="HIL21" s="501">
        <v>3.8</v>
      </c>
      <c r="HIM21" s="501">
        <v>4</v>
      </c>
      <c r="HIN21" s="501">
        <v>3.8</v>
      </c>
      <c r="HIO21" s="502">
        <v>3.7</v>
      </c>
      <c r="HIP21" s="501">
        <v>3.3</v>
      </c>
      <c r="HIQ21" s="501">
        <v>3.1</v>
      </c>
      <c r="HIR21" s="501">
        <v>3.1</v>
      </c>
      <c r="HIS21" s="501">
        <v>3.2</v>
      </c>
      <c r="HIT21" s="501">
        <v>3.1</v>
      </c>
      <c r="HIU21" s="501">
        <v>3.1</v>
      </c>
      <c r="HIV21" s="501">
        <v>2.9</v>
      </c>
      <c r="HIW21" s="501">
        <v>3</v>
      </c>
      <c r="HIX21" s="501">
        <v>2.9</v>
      </c>
      <c r="HIY21" s="501">
        <v>2.8</v>
      </c>
      <c r="HIZ21" s="501">
        <v>3.1</v>
      </c>
      <c r="HJA21" s="502">
        <v>3.4</v>
      </c>
      <c r="HJB21" s="499">
        <v>3.9</v>
      </c>
      <c r="HJC21" s="499">
        <v>4.2</v>
      </c>
      <c r="HJD21" s="499">
        <v>3.8</v>
      </c>
      <c r="HJE21" s="499">
        <v>3.3</v>
      </c>
      <c r="HJF21" s="499">
        <v>2.7</v>
      </c>
      <c r="HJG21" s="499">
        <v>2.5</v>
      </c>
      <c r="HJH21" s="499">
        <v>2.7</v>
      </c>
      <c r="HJI21" s="499">
        <v>2.9</v>
      </c>
      <c r="HJJ21" s="499">
        <v>2.8</v>
      </c>
      <c r="HJK21" s="499">
        <v>2.6</v>
      </c>
      <c r="HJL21" s="499">
        <v>2.4</v>
      </c>
      <c r="HJM21" s="500">
        <v>2.1</v>
      </c>
      <c r="HJN21" s="499">
        <v>2.1</v>
      </c>
      <c r="HJO21" s="499">
        <v>2.2000000000000002</v>
      </c>
      <c r="HJP21" s="499">
        <v>2.6</v>
      </c>
      <c r="HJQ21" s="499">
        <v>3.1</v>
      </c>
      <c r="HJR21" s="499">
        <v>3.6</v>
      </c>
      <c r="HJS21" s="499">
        <v>4.0999999999999996</v>
      </c>
      <c r="HJT21" s="499">
        <v>4.2</v>
      </c>
      <c r="HJU21" s="499">
        <v>4.3</v>
      </c>
      <c r="HJV21" s="499">
        <v>4.3</v>
      </c>
      <c r="HJW21" s="499">
        <v>4.5999999999999996</v>
      </c>
      <c r="HJX21" s="499">
        <v>5.2</v>
      </c>
      <c r="HJY21" s="500">
        <v>5.7</v>
      </c>
      <c r="HJZ21" s="499">
        <v>6.1</v>
      </c>
      <c r="HKA21" s="499">
        <v>6.4</v>
      </c>
      <c r="HKB21" s="499">
        <v>7</v>
      </c>
      <c r="HKC21" s="503" t="s">
        <v>284</v>
      </c>
      <c r="HKD21" s="499">
        <v>4</v>
      </c>
      <c r="HKE21" s="499">
        <v>4</v>
      </c>
      <c r="HKF21" s="499">
        <v>4</v>
      </c>
      <c r="HKG21" s="499">
        <v>4</v>
      </c>
      <c r="HKH21" s="499">
        <v>4</v>
      </c>
      <c r="HKI21" s="499">
        <v>4</v>
      </c>
      <c r="HKJ21" s="499">
        <v>3</v>
      </c>
      <c r="HKK21" s="499">
        <v>3</v>
      </c>
      <c r="HKL21" s="499">
        <v>4</v>
      </c>
      <c r="HKM21" s="499">
        <v>4</v>
      </c>
      <c r="HKN21" s="499">
        <v>4</v>
      </c>
      <c r="HKO21" s="500">
        <v>4</v>
      </c>
      <c r="HKP21" s="501">
        <v>3.6</v>
      </c>
      <c r="HKQ21" s="501">
        <v>3.5</v>
      </c>
      <c r="HKR21" s="501">
        <v>3.6</v>
      </c>
      <c r="HKS21" s="501">
        <v>3.5</v>
      </c>
      <c r="HKT21" s="501">
        <v>3.4</v>
      </c>
      <c r="HKU21" s="501">
        <v>3.6</v>
      </c>
      <c r="HKV21" s="501">
        <v>3.8</v>
      </c>
      <c r="HKW21" s="501">
        <v>3.8</v>
      </c>
      <c r="HKX21" s="501">
        <v>3.8</v>
      </c>
      <c r="HKY21" s="501">
        <v>4</v>
      </c>
      <c r="HKZ21" s="501">
        <v>3.8</v>
      </c>
      <c r="HLA21" s="502">
        <v>3.7</v>
      </c>
      <c r="HLB21" s="501">
        <v>3.3</v>
      </c>
      <c r="HLC21" s="501">
        <v>3.1</v>
      </c>
      <c r="HLD21" s="501">
        <v>3.1</v>
      </c>
      <c r="HLE21" s="501">
        <v>3.2</v>
      </c>
      <c r="HLF21" s="501">
        <v>3.1</v>
      </c>
      <c r="HLG21" s="501">
        <v>3.1</v>
      </c>
      <c r="HLH21" s="501">
        <v>2.9</v>
      </c>
      <c r="HLI21" s="501">
        <v>3</v>
      </c>
      <c r="HLJ21" s="501">
        <v>2.9</v>
      </c>
      <c r="HLK21" s="501">
        <v>2.8</v>
      </c>
      <c r="HLL21" s="501">
        <v>3.1</v>
      </c>
      <c r="HLM21" s="502">
        <v>3.4</v>
      </c>
      <c r="HLN21" s="499">
        <v>3.9</v>
      </c>
      <c r="HLO21" s="499">
        <v>4.2</v>
      </c>
      <c r="HLP21" s="499">
        <v>3.8</v>
      </c>
      <c r="HLQ21" s="499">
        <v>3.3</v>
      </c>
      <c r="HLR21" s="499">
        <v>2.7</v>
      </c>
      <c r="HLS21" s="499">
        <v>2.5</v>
      </c>
      <c r="HLT21" s="499">
        <v>2.7</v>
      </c>
      <c r="HLU21" s="499">
        <v>2.9</v>
      </c>
      <c r="HLV21" s="499">
        <v>2.8</v>
      </c>
      <c r="HLW21" s="499">
        <v>2.6</v>
      </c>
      <c r="HLX21" s="499">
        <v>2.4</v>
      </c>
      <c r="HLY21" s="500">
        <v>2.1</v>
      </c>
      <c r="HLZ21" s="499">
        <v>2.1</v>
      </c>
      <c r="HMA21" s="499">
        <v>2.2000000000000002</v>
      </c>
      <c r="HMB21" s="499">
        <v>2.6</v>
      </c>
      <c r="HMC21" s="499">
        <v>3.1</v>
      </c>
      <c r="HMD21" s="499">
        <v>3.6</v>
      </c>
      <c r="HME21" s="499">
        <v>4.0999999999999996</v>
      </c>
      <c r="HMF21" s="499">
        <v>4.2</v>
      </c>
      <c r="HMG21" s="499">
        <v>4.3</v>
      </c>
      <c r="HMH21" s="499">
        <v>4.3</v>
      </c>
      <c r="HMI21" s="499">
        <v>4.5999999999999996</v>
      </c>
      <c r="HMJ21" s="499">
        <v>5.2</v>
      </c>
      <c r="HMK21" s="500">
        <v>5.7</v>
      </c>
      <c r="HML21" s="499">
        <v>6.1</v>
      </c>
      <c r="HMM21" s="499">
        <v>6.4</v>
      </c>
      <c r="HMN21" s="499">
        <v>7</v>
      </c>
      <c r="HMO21" s="503" t="s">
        <v>284</v>
      </c>
      <c r="HMP21" s="499">
        <v>4</v>
      </c>
      <c r="HMQ21" s="499">
        <v>4</v>
      </c>
      <c r="HMR21" s="499">
        <v>4</v>
      </c>
      <c r="HMS21" s="499">
        <v>4</v>
      </c>
      <c r="HMT21" s="499">
        <v>4</v>
      </c>
      <c r="HMU21" s="499">
        <v>4</v>
      </c>
      <c r="HMV21" s="499">
        <v>3</v>
      </c>
      <c r="HMW21" s="499">
        <v>3</v>
      </c>
      <c r="HMX21" s="499">
        <v>4</v>
      </c>
      <c r="HMY21" s="499">
        <v>4</v>
      </c>
      <c r="HMZ21" s="499">
        <v>4</v>
      </c>
      <c r="HNA21" s="500">
        <v>4</v>
      </c>
      <c r="HNB21" s="501">
        <v>3.6</v>
      </c>
      <c r="HNC21" s="501">
        <v>3.5</v>
      </c>
      <c r="HND21" s="501">
        <v>3.6</v>
      </c>
      <c r="HNE21" s="501">
        <v>3.5</v>
      </c>
      <c r="HNF21" s="501">
        <v>3.4</v>
      </c>
      <c r="HNG21" s="501">
        <v>3.6</v>
      </c>
      <c r="HNH21" s="501">
        <v>3.8</v>
      </c>
      <c r="HNI21" s="501">
        <v>3.8</v>
      </c>
      <c r="HNJ21" s="501">
        <v>3.8</v>
      </c>
      <c r="HNK21" s="501">
        <v>4</v>
      </c>
      <c r="HNL21" s="501">
        <v>3.8</v>
      </c>
      <c r="HNM21" s="502">
        <v>3.7</v>
      </c>
      <c r="HNN21" s="501">
        <v>3.3</v>
      </c>
      <c r="HNO21" s="501">
        <v>3.1</v>
      </c>
      <c r="HNP21" s="501">
        <v>3.1</v>
      </c>
      <c r="HNQ21" s="501">
        <v>3.2</v>
      </c>
      <c r="HNR21" s="501">
        <v>3.1</v>
      </c>
      <c r="HNS21" s="501">
        <v>3.1</v>
      </c>
      <c r="HNT21" s="501">
        <v>2.9</v>
      </c>
      <c r="HNU21" s="501">
        <v>3</v>
      </c>
      <c r="HNV21" s="501">
        <v>2.9</v>
      </c>
      <c r="HNW21" s="501">
        <v>2.8</v>
      </c>
      <c r="HNX21" s="501">
        <v>3.1</v>
      </c>
      <c r="HNY21" s="502">
        <v>3.4</v>
      </c>
      <c r="HNZ21" s="499">
        <v>3.9</v>
      </c>
      <c r="HOA21" s="499">
        <v>4.2</v>
      </c>
      <c r="HOB21" s="499">
        <v>3.8</v>
      </c>
      <c r="HOC21" s="499">
        <v>3.3</v>
      </c>
      <c r="HOD21" s="499">
        <v>2.7</v>
      </c>
      <c r="HOE21" s="499">
        <v>2.5</v>
      </c>
      <c r="HOF21" s="499">
        <v>2.7</v>
      </c>
      <c r="HOG21" s="499">
        <v>2.9</v>
      </c>
      <c r="HOH21" s="499">
        <v>2.8</v>
      </c>
      <c r="HOI21" s="499">
        <v>2.6</v>
      </c>
      <c r="HOJ21" s="499">
        <v>2.4</v>
      </c>
      <c r="HOK21" s="500">
        <v>2.1</v>
      </c>
      <c r="HOL21" s="499">
        <v>2.1</v>
      </c>
      <c r="HOM21" s="499">
        <v>2.2000000000000002</v>
      </c>
      <c r="HON21" s="499">
        <v>2.6</v>
      </c>
      <c r="HOO21" s="499">
        <v>3.1</v>
      </c>
      <c r="HOP21" s="499">
        <v>3.6</v>
      </c>
      <c r="HOQ21" s="499">
        <v>4.0999999999999996</v>
      </c>
      <c r="HOR21" s="499">
        <v>4.2</v>
      </c>
      <c r="HOS21" s="499">
        <v>4.3</v>
      </c>
      <c r="HOT21" s="499">
        <v>4.3</v>
      </c>
      <c r="HOU21" s="499">
        <v>4.5999999999999996</v>
      </c>
      <c r="HOV21" s="499">
        <v>5.2</v>
      </c>
      <c r="HOW21" s="500">
        <v>5.7</v>
      </c>
      <c r="HOX21" s="499">
        <v>6.1</v>
      </c>
      <c r="HOY21" s="499">
        <v>6.4</v>
      </c>
      <c r="HOZ21" s="499">
        <v>7</v>
      </c>
      <c r="HPA21" s="503" t="s">
        <v>284</v>
      </c>
      <c r="HPB21" s="499">
        <v>4</v>
      </c>
      <c r="HPC21" s="499">
        <v>4</v>
      </c>
      <c r="HPD21" s="499">
        <v>4</v>
      </c>
      <c r="HPE21" s="499">
        <v>4</v>
      </c>
      <c r="HPF21" s="499">
        <v>4</v>
      </c>
      <c r="HPG21" s="499">
        <v>4</v>
      </c>
      <c r="HPH21" s="499">
        <v>3</v>
      </c>
      <c r="HPI21" s="499">
        <v>3</v>
      </c>
      <c r="HPJ21" s="499">
        <v>4</v>
      </c>
      <c r="HPK21" s="499">
        <v>4</v>
      </c>
      <c r="HPL21" s="499">
        <v>4</v>
      </c>
      <c r="HPM21" s="500">
        <v>4</v>
      </c>
      <c r="HPN21" s="501">
        <v>3.6</v>
      </c>
      <c r="HPO21" s="501">
        <v>3.5</v>
      </c>
      <c r="HPP21" s="501">
        <v>3.6</v>
      </c>
      <c r="HPQ21" s="501">
        <v>3.5</v>
      </c>
      <c r="HPR21" s="501">
        <v>3.4</v>
      </c>
      <c r="HPS21" s="501">
        <v>3.6</v>
      </c>
      <c r="HPT21" s="501">
        <v>3.8</v>
      </c>
      <c r="HPU21" s="501">
        <v>3.8</v>
      </c>
      <c r="HPV21" s="501">
        <v>3.8</v>
      </c>
      <c r="HPW21" s="501">
        <v>4</v>
      </c>
      <c r="HPX21" s="501">
        <v>3.8</v>
      </c>
      <c r="HPY21" s="502">
        <v>3.7</v>
      </c>
      <c r="HPZ21" s="501">
        <v>3.3</v>
      </c>
      <c r="HQA21" s="501">
        <v>3.1</v>
      </c>
      <c r="HQB21" s="501">
        <v>3.1</v>
      </c>
      <c r="HQC21" s="501">
        <v>3.2</v>
      </c>
      <c r="HQD21" s="501">
        <v>3.1</v>
      </c>
      <c r="HQE21" s="501">
        <v>3.1</v>
      </c>
      <c r="HQF21" s="501">
        <v>2.9</v>
      </c>
      <c r="HQG21" s="501">
        <v>3</v>
      </c>
      <c r="HQH21" s="501">
        <v>2.9</v>
      </c>
      <c r="HQI21" s="501">
        <v>2.8</v>
      </c>
      <c r="HQJ21" s="501">
        <v>3.1</v>
      </c>
      <c r="HQK21" s="502">
        <v>3.4</v>
      </c>
      <c r="HQL21" s="499">
        <v>3.9</v>
      </c>
      <c r="HQM21" s="499">
        <v>4.2</v>
      </c>
      <c r="HQN21" s="499">
        <v>3.8</v>
      </c>
      <c r="HQO21" s="499">
        <v>3.3</v>
      </c>
      <c r="HQP21" s="499">
        <v>2.7</v>
      </c>
      <c r="HQQ21" s="499">
        <v>2.5</v>
      </c>
      <c r="HQR21" s="499">
        <v>2.7</v>
      </c>
      <c r="HQS21" s="499">
        <v>2.9</v>
      </c>
      <c r="HQT21" s="499">
        <v>2.8</v>
      </c>
      <c r="HQU21" s="499">
        <v>2.6</v>
      </c>
      <c r="HQV21" s="499">
        <v>2.4</v>
      </c>
      <c r="HQW21" s="500">
        <v>2.1</v>
      </c>
      <c r="HQX21" s="499">
        <v>2.1</v>
      </c>
      <c r="HQY21" s="499">
        <v>2.2000000000000002</v>
      </c>
      <c r="HQZ21" s="499">
        <v>2.6</v>
      </c>
      <c r="HRA21" s="499">
        <v>3.1</v>
      </c>
      <c r="HRB21" s="499">
        <v>3.6</v>
      </c>
      <c r="HRC21" s="499">
        <v>4.0999999999999996</v>
      </c>
      <c r="HRD21" s="499">
        <v>4.2</v>
      </c>
      <c r="HRE21" s="499">
        <v>4.3</v>
      </c>
      <c r="HRF21" s="499">
        <v>4.3</v>
      </c>
      <c r="HRG21" s="499">
        <v>4.5999999999999996</v>
      </c>
      <c r="HRH21" s="499">
        <v>5.2</v>
      </c>
      <c r="HRI21" s="500">
        <v>5.7</v>
      </c>
      <c r="HRJ21" s="499">
        <v>6.1</v>
      </c>
      <c r="HRK21" s="499">
        <v>6.4</v>
      </c>
      <c r="HRL21" s="499">
        <v>7</v>
      </c>
      <c r="HRM21" s="503" t="s">
        <v>284</v>
      </c>
      <c r="HRN21" s="499">
        <v>4</v>
      </c>
      <c r="HRO21" s="499">
        <v>4</v>
      </c>
      <c r="HRP21" s="499">
        <v>4</v>
      </c>
      <c r="HRQ21" s="499">
        <v>4</v>
      </c>
      <c r="HRR21" s="499">
        <v>4</v>
      </c>
      <c r="HRS21" s="499">
        <v>4</v>
      </c>
      <c r="HRT21" s="499">
        <v>3</v>
      </c>
      <c r="HRU21" s="499">
        <v>3</v>
      </c>
      <c r="HRV21" s="499">
        <v>4</v>
      </c>
      <c r="HRW21" s="499">
        <v>4</v>
      </c>
      <c r="HRX21" s="499">
        <v>4</v>
      </c>
      <c r="HRY21" s="500">
        <v>4</v>
      </c>
      <c r="HRZ21" s="501">
        <v>3.6</v>
      </c>
      <c r="HSA21" s="501">
        <v>3.5</v>
      </c>
      <c r="HSB21" s="501">
        <v>3.6</v>
      </c>
      <c r="HSC21" s="501">
        <v>3.5</v>
      </c>
      <c r="HSD21" s="501">
        <v>3.4</v>
      </c>
      <c r="HSE21" s="501">
        <v>3.6</v>
      </c>
      <c r="HSF21" s="501">
        <v>3.8</v>
      </c>
      <c r="HSG21" s="501">
        <v>3.8</v>
      </c>
      <c r="HSH21" s="501">
        <v>3.8</v>
      </c>
      <c r="HSI21" s="501">
        <v>4</v>
      </c>
      <c r="HSJ21" s="501">
        <v>3.8</v>
      </c>
      <c r="HSK21" s="502">
        <v>3.7</v>
      </c>
      <c r="HSL21" s="501">
        <v>3.3</v>
      </c>
      <c r="HSM21" s="501">
        <v>3.1</v>
      </c>
      <c r="HSN21" s="501">
        <v>3.1</v>
      </c>
      <c r="HSO21" s="501">
        <v>3.2</v>
      </c>
      <c r="HSP21" s="501">
        <v>3.1</v>
      </c>
      <c r="HSQ21" s="501">
        <v>3.1</v>
      </c>
      <c r="HSR21" s="501">
        <v>2.9</v>
      </c>
      <c r="HSS21" s="501">
        <v>3</v>
      </c>
      <c r="HST21" s="501">
        <v>2.9</v>
      </c>
      <c r="HSU21" s="501">
        <v>2.8</v>
      </c>
      <c r="HSV21" s="501">
        <v>3.1</v>
      </c>
      <c r="HSW21" s="502">
        <v>3.4</v>
      </c>
      <c r="HSX21" s="499">
        <v>3.9</v>
      </c>
      <c r="HSY21" s="499">
        <v>4.2</v>
      </c>
      <c r="HSZ21" s="499">
        <v>3.8</v>
      </c>
      <c r="HTA21" s="499">
        <v>3.3</v>
      </c>
      <c r="HTB21" s="499">
        <v>2.7</v>
      </c>
      <c r="HTC21" s="499">
        <v>2.5</v>
      </c>
      <c r="HTD21" s="499">
        <v>2.7</v>
      </c>
      <c r="HTE21" s="499">
        <v>2.9</v>
      </c>
      <c r="HTF21" s="499">
        <v>2.8</v>
      </c>
      <c r="HTG21" s="499">
        <v>2.6</v>
      </c>
      <c r="HTH21" s="499">
        <v>2.4</v>
      </c>
      <c r="HTI21" s="500">
        <v>2.1</v>
      </c>
      <c r="HTJ21" s="499">
        <v>2.1</v>
      </c>
      <c r="HTK21" s="499">
        <v>2.2000000000000002</v>
      </c>
      <c r="HTL21" s="499">
        <v>2.6</v>
      </c>
      <c r="HTM21" s="499">
        <v>3.1</v>
      </c>
      <c r="HTN21" s="499">
        <v>3.6</v>
      </c>
      <c r="HTO21" s="499">
        <v>4.0999999999999996</v>
      </c>
      <c r="HTP21" s="499">
        <v>4.2</v>
      </c>
      <c r="HTQ21" s="499">
        <v>4.3</v>
      </c>
      <c r="HTR21" s="499">
        <v>4.3</v>
      </c>
      <c r="HTS21" s="499">
        <v>4.5999999999999996</v>
      </c>
      <c r="HTT21" s="499">
        <v>5.2</v>
      </c>
      <c r="HTU21" s="500">
        <v>5.7</v>
      </c>
      <c r="HTV21" s="499">
        <v>6.1</v>
      </c>
      <c r="HTW21" s="499">
        <v>6.4</v>
      </c>
      <c r="HTX21" s="499">
        <v>7</v>
      </c>
      <c r="HTY21" s="503" t="s">
        <v>284</v>
      </c>
      <c r="HTZ21" s="499">
        <v>4</v>
      </c>
      <c r="HUA21" s="499">
        <v>4</v>
      </c>
      <c r="HUB21" s="499">
        <v>4</v>
      </c>
      <c r="HUC21" s="499">
        <v>4</v>
      </c>
      <c r="HUD21" s="499">
        <v>4</v>
      </c>
      <c r="HUE21" s="499">
        <v>4</v>
      </c>
      <c r="HUF21" s="499">
        <v>3</v>
      </c>
      <c r="HUG21" s="499">
        <v>3</v>
      </c>
      <c r="HUH21" s="499">
        <v>4</v>
      </c>
      <c r="HUI21" s="499">
        <v>4</v>
      </c>
      <c r="HUJ21" s="499">
        <v>4</v>
      </c>
      <c r="HUK21" s="500">
        <v>4</v>
      </c>
      <c r="HUL21" s="501">
        <v>3.6</v>
      </c>
      <c r="HUM21" s="501">
        <v>3.5</v>
      </c>
      <c r="HUN21" s="501">
        <v>3.6</v>
      </c>
      <c r="HUO21" s="501">
        <v>3.5</v>
      </c>
      <c r="HUP21" s="501">
        <v>3.4</v>
      </c>
      <c r="HUQ21" s="501">
        <v>3.6</v>
      </c>
      <c r="HUR21" s="501">
        <v>3.8</v>
      </c>
      <c r="HUS21" s="501">
        <v>3.8</v>
      </c>
      <c r="HUT21" s="501">
        <v>3.8</v>
      </c>
      <c r="HUU21" s="501">
        <v>4</v>
      </c>
      <c r="HUV21" s="501">
        <v>3.8</v>
      </c>
      <c r="HUW21" s="502">
        <v>3.7</v>
      </c>
      <c r="HUX21" s="501">
        <v>3.3</v>
      </c>
      <c r="HUY21" s="501">
        <v>3.1</v>
      </c>
      <c r="HUZ21" s="501">
        <v>3.1</v>
      </c>
      <c r="HVA21" s="501">
        <v>3.2</v>
      </c>
      <c r="HVB21" s="501">
        <v>3.1</v>
      </c>
      <c r="HVC21" s="501">
        <v>3.1</v>
      </c>
      <c r="HVD21" s="501">
        <v>2.9</v>
      </c>
      <c r="HVE21" s="501">
        <v>3</v>
      </c>
      <c r="HVF21" s="501">
        <v>2.9</v>
      </c>
      <c r="HVG21" s="501">
        <v>2.8</v>
      </c>
      <c r="HVH21" s="501">
        <v>3.1</v>
      </c>
      <c r="HVI21" s="502">
        <v>3.4</v>
      </c>
      <c r="HVJ21" s="499">
        <v>3.9</v>
      </c>
      <c r="HVK21" s="499">
        <v>4.2</v>
      </c>
      <c r="HVL21" s="499">
        <v>3.8</v>
      </c>
      <c r="HVM21" s="499">
        <v>3.3</v>
      </c>
      <c r="HVN21" s="499">
        <v>2.7</v>
      </c>
      <c r="HVO21" s="499">
        <v>2.5</v>
      </c>
      <c r="HVP21" s="499">
        <v>2.7</v>
      </c>
      <c r="HVQ21" s="499">
        <v>2.9</v>
      </c>
      <c r="HVR21" s="499">
        <v>2.8</v>
      </c>
      <c r="HVS21" s="499">
        <v>2.6</v>
      </c>
      <c r="HVT21" s="499">
        <v>2.4</v>
      </c>
      <c r="HVU21" s="500">
        <v>2.1</v>
      </c>
      <c r="HVV21" s="499">
        <v>2.1</v>
      </c>
      <c r="HVW21" s="499">
        <v>2.2000000000000002</v>
      </c>
      <c r="HVX21" s="499">
        <v>2.6</v>
      </c>
      <c r="HVY21" s="499">
        <v>3.1</v>
      </c>
      <c r="HVZ21" s="499">
        <v>3.6</v>
      </c>
      <c r="HWA21" s="499">
        <v>4.0999999999999996</v>
      </c>
      <c r="HWB21" s="499">
        <v>4.2</v>
      </c>
      <c r="HWC21" s="499">
        <v>4.3</v>
      </c>
      <c r="HWD21" s="499">
        <v>4.3</v>
      </c>
      <c r="HWE21" s="499">
        <v>4.5999999999999996</v>
      </c>
      <c r="HWF21" s="499">
        <v>5.2</v>
      </c>
      <c r="HWG21" s="500">
        <v>5.7</v>
      </c>
      <c r="HWH21" s="499">
        <v>6.1</v>
      </c>
      <c r="HWI21" s="499">
        <v>6.4</v>
      </c>
      <c r="HWJ21" s="499">
        <v>7</v>
      </c>
      <c r="HWK21" s="503" t="s">
        <v>284</v>
      </c>
      <c r="HWL21" s="499">
        <v>4</v>
      </c>
      <c r="HWM21" s="499">
        <v>4</v>
      </c>
      <c r="HWN21" s="499">
        <v>4</v>
      </c>
      <c r="HWO21" s="499">
        <v>4</v>
      </c>
      <c r="HWP21" s="499">
        <v>4</v>
      </c>
      <c r="HWQ21" s="499">
        <v>4</v>
      </c>
      <c r="HWR21" s="499">
        <v>3</v>
      </c>
      <c r="HWS21" s="499">
        <v>3</v>
      </c>
      <c r="HWT21" s="499">
        <v>4</v>
      </c>
      <c r="HWU21" s="499">
        <v>4</v>
      </c>
      <c r="HWV21" s="499">
        <v>4</v>
      </c>
      <c r="HWW21" s="500">
        <v>4</v>
      </c>
      <c r="HWX21" s="501">
        <v>3.6</v>
      </c>
      <c r="HWY21" s="501">
        <v>3.5</v>
      </c>
      <c r="HWZ21" s="501">
        <v>3.6</v>
      </c>
      <c r="HXA21" s="501">
        <v>3.5</v>
      </c>
      <c r="HXB21" s="501">
        <v>3.4</v>
      </c>
      <c r="HXC21" s="501">
        <v>3.6</v>
      </c>
      <c r="HXD21" s="501">
        <v>3.8</v>
      </c>
      <c r="HXE21" s="501">
        <v>3.8</v>
      </c>
      <c r="HXF21" s="501">
        <v>3.8</v>
      </c>
      <c r="HXG21" s="501">
        <v>4</v>
      </c>
      <c r="HXH21" s="501">
        <v>3.8</v>
      </c>
      <c r="HXI21" s="502">
        <v>3.7</v>
      </c>
      <c r="HXJ21" s="501">
        <v>3.3</v>
      </c>
      <c r="HXK21" s="501">
        <v>3.1</v>
      </c>
      <c r="HXL21" s="501">
        <v>3.1</v>
      </c>
      <c r="HXM21" s="501">
        <v>3.2</v>
      </c>
      <c r="HXN21" s="501">
        <v>3.1</v>
      </c>
      <c r="HXO21" s="501">
        <v>3.1</v>
      </c>
      <c r="HXP21" s="501">
        <v>2.9</v>
      </c>
      <c r="HXQ21" s="501">
        <v>3</v>
      </c>
      <c r="HXR21" s="501">
        <v>2.9</v>
      </c>
      <c r="HXS21" s="501">
        <v>2.8</v>
      </c>
      <c r="HXT21" s="501">
        <v>3.1</v>
      </c>
      <c r="HXU21" s="502">
        <v>3.4</v>
      </c>
      <c r="HXV21" s="499">
        <v>3.9</v>
      </c>
      <c r="HXW21" s="499">
        <v>4.2</v>
      </c>
      <c r="HXX21" s="499">
        <v>3.8</v>
      </c>
      <c r="HXY21" s="499">
        <v>3.3</v>
      </c>
      <c r="HXZ21" s="499">
        <v>2.7</v>
      </c>
      <c r="HYA21" s="499">
        <v>2.5</v>
      </c>
      <c r="HYB21" s="499">
        <v>2.7</v>
      </c>
      <c r="HYC21" s="499">
        <v>2.9</v>
      </c>
      <c r="HYD21" s="499">
        <v>2.8</v>
      </c>
      <c r="HYE21" s="499">
        <v>2.6</v>
      </c>
      <c r="HYF21" s="499">
        <v>2.4</v>
      </c>
      <c r="HYG21" s="500">
        <v>2.1</v>
      </c>
      <c r="HYH21" s="499">
        <v>2.1</v>
      </c>
      <c r="HYI21" s="499">
        <v>2.2000000000000002</v>
      </c>
      <c r="HYJ21" s="499">
        <v>2.6</v>
      </c>
      <c r="HYK21" s="499">
        <v>3.1</v>
      </c>
      <c r="HYL21" s="499">
        <v>3.6</v>
      </c>
      <c r="HYM21" s="499">
        <v>4.0999999999999996</v>
      </c>
      <c r="HYN21" s="499">
        <v>4.2</v>
      </c>
      <c r="HYO21" s="499">
        <v>4.3</v>
      </c>
      <c r="HYP21" s="499">
        <v>4.3</v>
      </c>
      <c r="HYQ21" s="499">
        <v>4.5999999999999996</v>
      </c>
      <c r="HYR21" s="499">
        <v>5.2</v>
      </c>
      <c r="HYS21" s="500">
        <v>5.7</v>
      </c>
      <c r="HYT21" s="499">
        <v>6.1</v>
      </c>
      <c r="HYU21" s="499">
        <v>6.4</v>
      </c>
      <c r="HYV21" s="499">
        <v>7</v>
      </c>
      <c r="HYW21" s="503" t="s">
        <v>284</v>
      </c>
      <c r="HYX21" s="499">
        <v>4</v>
      </c>
      <c r="HYY21" s="499">
        <v>4</v>
      </c>
      <c r="HYZ21" s="499">
        <v>4</v>
      </c>
      <c r="HZA21" s="499">
        <v>4</v>
      </c>
      <c r="HZB21" s="499">
        <v>4</v>
      </c>
      <c r="HZC21" s="499">
        <v>4</v>
      </c>
      <c r="HZD21" s="499">
        <v>3</v>
      </c>
      <c r="HZE21" s="499">
        <v>3</v>
      </c>
      <c r="HZF21" s="499">
        <v>4</v>
      </c>
      <c r="HZG21" s="499">
        <v>4</v>
      </c>
      <c r="HZH21" s="499">
        <v>4</v>
      </c>
      <c r="HZI21" s="500">
        <v>4</v>
      </c>
      <c r="HZJ21" s="501">
        <v>3.6</v>
      </c>
      <c r="HZK21" s="501">
        <v>3.5</v>
      </c>
      <c r="HZL21" s="501">
        <v>3.6</v>
      </c>
      <c r="HZM21" s="501">
        <v>3.5</v>
      </c>
      <c r="HZN21" s="501">
        <v>3.4</v>
      </c>
      <c r="HZO21" s="501">
        <v>3.6</v>
      </c>
      <c r="HZP21" s="501">
        <v>3.8</v>
      </c>
      <c r="HZQ21" s="501">
        <v>3.8</v>
      </c>
      <c r="HZR21" s="501">
        <v>3.8</v>
      </c>
      <c r="HZS21" s="501">
        <v>4</v>
      </c>
      <c r="HZT21" s="501">
        <v>3.8</v>
      </c>
      <c r="HZU21" s="502">
        <v>3.7</v>
      </c>
      <c r="HZV21" s="501">
        <v>3.3</v>
      </c>
      <c r="HZW21" s="501">
        <v>3.1</v>
      </c>
      <c r="HZX21" s="501">
        <v>3.1</v>
      </c>
      <c r="HZY21" s="501">
        <v>3.2</v>
      </c>
      <c r="HZZ21" s="501">
        <v>3.1</v>
      </c>
      <c r="IAA21" s="501">
        <v>3.1</v>
      </c>
      <c r="IAB21" s="501">
        <v>2.9</v>
      </c>
      <c r="IAC21" s="501">
        <v>3</v>
      </c>
      <c r="IAD21" s="501">
        <v>2.9</v>
      </c>
      <c r="IAE21" s="501">
        <v>2.8</v>
      </c>
      <c r="IAF21" s="501">
        <v>3.1</v>
      </c>
      <c r="IAG21" s="502">
        <v>3.4</v>
      </c>
      <c r="IAH21" s="499">
        <v>3.9</v>
      </c>
      <c r="IAI21" s="499">
        <v>4.2</v>
      </c>
      <c r="IAJ21" s="499">
        <v>3.8</v>
      </c>
      <c r="IAK21" s="499">
        <v>3.3</v>
      </c>
      <c r="IAL21" s="499">
        <v>2.7</v>
      </c>
      <c r="IAM21" s="499">
        <v>2.5</v>
      </c>
      <c r="IAN21" s="499">
        <v>2.7</v>
      </c>
      <c r="IAO21" s="499">
        <v>2.9</v>
      </c>
      <c r="IAP21" s="499">
        <v>2.8</v>
      </c>
      <c r="IAQ21" s="499">
        <v>2.6</v>
      </c>
      <c r="IAR21" s="499">
        <v>2.4</v>
      </c>
      <c r="IAS21" s="500">
        <v>2.1</v>
      </c>
      <c r="IAT21" s="499">
        <v>2.1</v>
      </c>
      <c r="IAU21" s="499">
        <v>2.2000000000000002</v>
      </c>
      <c r="IAV21" s="499">
        <v>2.6</v>
      </c>
      <c r="IAW21" s="499">
        <v>3.1</v>
      </c>
      <c r="IAX21" s="499">
        <v>3.6</v>
      </c>
      <c r="IAY21" s="499">
        <v>4.0999999999999996</v>
      </c>
      <c r="IAZ21" s="499">
        <v>4.2</v>
      </c>
      <c r="IBA21" s="499">
        <v>4.3</v>
      </c>
      <c r="IBB21" s="499">
        <v>4.3</v>
      </c>
      <c r="IBC21" s="499">
        <v>4.5999999999999996</v>
      </c>
      <c r="IBD21" s="499">
        <v>5.2</v>
      </c>
      <c r="IBE21" s="500">
        <v>5.7</v>
      </c>
      <c r="IBF21" s="499">
        <v>6.1</v>
      </c>
      <c r="IBG21" s="499">
        <v>6.4</v>
      </c>
      <c r="IBH21" s="499">
        <v>7</v>
      </c>
      <c r="IBI21" s="503" t="s">
        <v>284</v>
      </c>
      <c r="IBJ21" s="499">
        <v>4</v>
      </c>
      <c r="IBK21" s="499">
        <v>4</v>
      </c>
      <c r="IBL21" s="499">
        <v>4</v>
      </c>
      <c r="IBM21" s="499">
        <v>4</v>
      </c>
      <c r="IBN21" s="499">
        <v>4</v>
      </c>
      <c r="IBO21" s="499">
        <v>4</v>
      </c>
      <c r="IBP21" s="499">
        <v>3</v>
      </c>
      <c r="IBQ21" s="499">
        <v>3</v>
      </c>
      <c r="IBR21" s="499">
        <v>4</v>
      </c>
      <c r="IBS21" s="499">
        <v>4</v>
      </c>
      <c r="IBT21" s="499">
        <v>4</v>
      </c>
      <c r="IBU21" s="500">
        <v>4</v>
      </c>
      <c r="IBV21" s="501">
        <v>3.6</v>
      </c>
      <c r="IBW21" s="501">
        <v>3.5</v>
      </c>
      <c r="IBX21" s="501">
        <v>3.6</v>
      </c>
      <c r="IBY21" s="501">
        <v>3.5</v>
      </c>
      <c r="IBZ21" s="501">
        <v>3.4</v>
      </c>
      <c r="ICA21" s="501">
        <v>3.6</v>
      </c>
      <c r="ICB21" s="501">
        <v>3.8</v>
      </c>
      <c r="ICC21" s="501">
        <v>3.8</v>
      </c>
      <c r="ICD21" s="501">
        <v>3.8</v>
      </c>
      <c r="ICE21" s="501">
        <v>4</v>
      </c>
      <c r="ICF21" s="501">
        <v>3.8</v>
      </c>
      <c r="ICG21" s="502">
        <v>3.7</v>
      </c>
      <c r="ICH21" s="501">
        <v>3.3</v>
      </c>
      <c r="ICI21" s="501">
        <v>3.1</v>
      </c>
      <c r="ICJ21" s="501">
        <v>3.1</v>
      </c>
      <c r="ICK21" s="501">
        <v>3.2</v>
      </c>
      <c r="ICL21" s="501">
        <v>3.1</v>
      </c>
      <c r="ICM21" s="501">
        <v>3.1</v>
      </c>
      <c r="ICN21" s="501">
        <v>2.9</v>
      </c>
      <c r="ICO21" s="501">
        <v>3</v>
      </c>
      <c r="ICP21" s="501">
        <v>2.9</v>
      </c>
      <c r="ICQ21" s="501">
        <v>2.8</v>
      </c>
      <c r="ICR21" s="501">
        <v>3.1</v>
      </c>
      <c r="ICS21" s="502">
        <v>3.4</v>
      </c>
      <c r="ICT21" s="499">
        <v>3.9</v>
      </c>
      <c r="ICU21" s="499">
        <v>4.2</v>
      </c>
      <c r="ICV21" s="499">
        <v>3.8</v>
      </c>
      <c r="ICW21" s="499">
        <v>3.3</v>
      </c>
      <c r="ICX21" s="499">
        <v>2.7</v>
      </c>
      <c r="ICY21" s="499">
        <v>2.5</v>
      </c>
      <c r="ICZ21" s="499">
        <v>2.7</v>
      </c>
      <c r="IDA21" s="499">
        <v>2.9</v>
      </c>
      <c r="IDB21" s="499">
        <v>2.8</v>
      </c>
      <c r="IDC21" s="499">
        <v>2.6</v>
      </c>
      <c r="IDD21" s="499">
        <v>2.4</v>
      </c>
      <c r="IDE21" s="500">
        <v>2.1</v>
      </c>
      <c r="IDF21" s="499">
        <v>2.1</v>
      </c>
      <c r="IDG21" s="499">
        <v>2.2000000000000002</v>
      </c>
      <c r="IDH21" s="499">
        <v>2.6</v>
      </c>
      <c r="IDI21" s="499">
        <v>3.1</v>
      </c>
      <c r="IDJ21" s="499">
        <v>3.6</v>
      </c>
      <c r="IDK21" s="499">
        <v>4.0999999999999996</v>
      </c>
      <c r="IDL21" s="499">
        <v>4.2</v>
      </c>
      <c r="IDM21" s="499">
        <v>4.3</v>
      </c>
      <c r="IDN21" s="499">
        <v>4.3</v>
      </c>
      <c r="IDO21" s="499">
        <v>4.5999999999999996</v>
      </c>
      <c r="IDP21" s="499">
        <v>5.2</v>
      </c>
      <c r="IDQ21" s="500">
        <v>5.7</v>
      </c>
      <c r="IDR21" s="499">
        <v>6.1</v>
      </c>
      <c r="IDS21" s="499">
        <v>6.4</v>
      </c>
      <c r="IDT21" s="499">
        <v>7</v>
      </c>
      <c r="IDU21" s="503" t="s">
        <v>284</v>
      </c>
      <c r="IDV21" s="499">
        <v>4</v>
      </c>
      <c r="IDW21" s="499">
        <v>4</v>
      </c>
      <c r="IDX21" s="499">
        <v>4</v>
      </c>
      <c r="IDY21" s="499">
        <v>4</v>
      </c>
      <c r="IDZ21" s="499">
        <v>4</v>
      </c>
      <c r="IEA21" s="499">
        <v>4</v>
      </c>
      <c r="IEB21" s="499">
        <v>3</v>
      </c>
      <c r="IEC21" s="499">
        <v>3</v>
      </c>
      <c r="IED21" s="499">
        <v>4</v>
      </c>
      <c r="IEE21" s="499">
        <v>4</v>
      </c>
      <c r="IEF21" s="499">
        <v>4</v>
      </c>
      <c r="IEG21" s="500">
        <v>4</v>
      </c>
      <c r="IEH21" s="501">
        <v>3.6</v>
      </c>
      <c r="IEI21" s="501">
        <v>3.5</v>
      </c>
      <c r="IEJ21" s="501">
        <v>3.6</v>
      </c>
      <c r="IEK21" s="501">
        <v>3.5</v>
      </c>
      <c r="IEL21" s="501">
        <v>3.4</v>
      </c>
      <c r="IEM21" s="501">
        <v>3.6</v>
      </c>
      <c r="IEN21" s="501">
        <v>3.8</v>
      </c>
      <c r="IEO21" s="501">
        <v>3.8</v>
      </c>
      <c r="IEP21" s="501">
        <v>3.8</v>
      </c>
      <c r="IEQ21" s="501">
        <v>4</v>
      </c>
      <c r="IER21" s="501">
        <v>3.8</v>
      </c>
      <c r="IES21" s="502">
        <v>3.7</v>
      </c>
      <c r="IET21" s="501">
        <v>3.3</v>
      </c>
      <c r="IEU21" s="501">
        <v>3.1</v>
      </c>
      <c r="IEV21" s="501">
        <v>3.1</v>
      </c>
      <c r="IEW21" s="501">
        <v>3.2</v>
      </c>
      <c r="IEX21" s="501">
        <v>3.1</v>
      </c>
      <c r="IEY21" s="501">
        <v>3.1</v>
      </c>
      <c r="IEZ21" s="501">
        <v>2.9</v>
      </c>
      <c r="IFA21" s="501">
        <v>3</v>
      </c>
      <c r="IFB21" s="501">
        <v>2.9</v>
      </c>
      <c r="IFC21" s="501">
        <v>2.8</v>
      </c>
      <c r="IFD21" s="501">
        <v>3.1</v>
      </c>
      <c r="IFE21" s="502">
        <v>3.4</v>
      </c>
      <c r="IFF21" s="499">
        <v>3.9</v>
      </c>
      <c r="IFG21" s="499">
        <v>4.2</v>
      </c>
      <c r="IFH21" s="499">
        <v>3.8</v>
      </c>
      <c r="IFI21" s="499">
        <v>3.3</v>
      </c>
      <c r="IFJ21" s="499">
        <v>2.7</v>
      </c>
      <c r="IFK21" s="499">
        <v>2.5</v>
      </c>
      <c r="IFL21" s="499">
        <v>2.7</v>
      </c>
      <c r="IFM21" s="499">
        <v>2.9</v>
      </c>
      <c r="IFN21" s="499">
        <v>2.8</v>
      </c>
      <c r="IFO21" s="499">
        <v>2.6</v>
      </c>
      <c r="IFP21" s="499">
        <v>2.4</v>
      </c>
      <c r="IFQ21" s="500">
        <v>2.1</v>
      </c>
      <c r="IFR21" s="499">
        <v>2.1</v>
      </c>
      <c r="IFS21" s="499">
        <v>2.2000000000000002</v>
      </c>
      <c r="IFT21" s="499">
        <v>2.6</v>
      </c>
      <c r="IFU21" s="499">
        <v>3.1</v>
      </c>
      <c r="IFV21" s="499">
        <v>3.6</v>
      </c>
      <c r="IFW21" s="499">
        <v>4.0999999999999996</v>
      </c>
      <c r="IFX21" s="499">
        <v>4.2</v>
      </c>
      <c r="IFY21" s="499">
        <v>4.3</v>
      </c>
      <c r="IFZ21" s="499">
        <v>4.3</v>
      </c>
      <c r="IGA21" s="499">
        <v>4.5999999999999996</v>
      </c>
      <c r="IGB21" s="499">
        <v>5.2</v>
      </c>
      <c r="IGC21" s="500">
        <v>5.7</v>
      </c>
      <c r="IGD21" s="499">
        <v>6.1</v>
      </c>
      <c r="IGE21" s="499">
        <v>6.4</v>
      </c>
      <c r="IGF21" s="499">
        <v>7</v>
      </c>
      <c r="IGG21" s="503" t="s">
        <v>284</v>
      </c>
      <c r="IGH21" s="499">
        <v>4</v>
      </c>
      <c r="IGI21" s="499">
        <v>4</v>
      </c>
      <c r="IGJ21" s="499">
        <v>4</v>
      </c>
      <c r="IGK21" s="499">
        <v>4</v>
      </c>
      <c r="IGL21" s="499">
        <v>4</v>
      </c>
      <c r="IGM21" s="499">
        <v>4</v>
      </c>
      <c r="IGN21" s="499">
        <v>3</v>
      </c>
      <c r="IGO21" s="499">
        <v>3</v>
      </c>
      <c r="IGP21" s="499">
        <v>4</v>
      </c>
      <c r="IGQ21" s="499">
        <v>4</v>
      </c>
      <c r="IGR21" s="499">
        <v>4</v>
      </c>
      <c r="IGS21" s="500">
        <v>4</v>
      </c>
      <c r="IGT21" s="501">
        <v>3.6</v>
      </c>
      <c r="IGU21" s="501">
        <v>3.5</v>
      </c>
      <c r="IGV21" s="501">
        <v>3.6</v>
      </c>
      <c r="IGW21" s="501">
        <v>3.5</v>
      </c>
      <c r="IGX21" s="501">
        <v>3.4</v>
      </c>
      <c r="IGY21" s="501">
        <v>3.6</v>
      </c>
      <c r="IGZ21" s="501">
        <v>3.8</v>
      </c>
      <c r="IHA21" s="501">
        <v>3.8</v>
      </c>
      <c r="IHB21" s="501">
        <v>3.8</v>
      </c>
      <c r="IHC21" s="501">
        <v>4</v>
      </c>
      <c r="IHD21" s="501">
        <v>3.8</v>
      </c>
      <c r="IHE21" s="502">
        <v>3.7</v>
      </c>
      <c r="IHF21" s="501">
        <v>3.3</v>
      </c>
      <c r="IHG21" s="501">
        <v>3.1</v>
      </c>
      <c r="IHH21" s="501">
        <v>3.1</v>
      </c>
      <c r="IHI21" s="501">
        <v>3.2</v>
      </c>
      <c r="IHJ21" s="501">
        <v>3.1</v>
      </c>
      <c r="IHK21" s="501">
        <v>3.1</v>
      </c>
      <c r="IHL21" s="501">
        <v>2.9</v>
      </c>
      <c r="IHM21" s="501">
        <v>3</v>
      </c>
      <c r="IHN21" s="501">
        <v>2.9</v>
      </c>
      <c r="IHO21" s="501">
        <v>2.8</v>
      </c>
      <c r="IHP21" s="501">
        <v>3.1</v>
      </c>
      <c r="IHQ21" s="502">
        <v>3.4</v>
      </c>
      <c r="IHR21" s="499">
        <v>3.9</v>
      </c>
      <c r="IHS21" s="499">
        <v>4.2</v>
      </c>
      <c r="IHT21" s="499">
        <v>3.8</v>
      </c>
      <c r="IHU21" s="499">
        <v>3.3</v>
      </c>
      <c r="IHV21" s="499">
        <v>2.7</v>
      </c>
      <c r="IHW21" s="499">
        <v>2.5</v>
      </c>
      <c r="IHX21" s="499">
        <v>2.7</v>
      </c>
      <c r="IHY21" s="499">
        <v>2.9</v>
      </c>
      <c r="IHZ21" s="499">
        <v>2.8</v>
      </c>
      <c r="IIA21" s="499">
        <v>2.6</v>
      </c>
      <c r="IIB21" s="499">
        <v>2.4</v>
      </c>
      <c r="IIC21" s="500">
        <v>2.1</v>
      </c>
      <c r="IID21" s="499">
        <v>2.1</v>
      </c>
      <c r="IIE21" s="499">
        <v>2.2000000000000002</v>
      </c>
      <c r="IIF21" s="499">
        <v>2.6</v>
      </c>
      <c r="IIG21" s="499">
        <v>3.1</v>
      </c>
      <c r="IIH21" s="499">
        <v>3.6</v>
      </c>
      <c r="III21" s="499">
        <v>4.0999999999999996</v>
      </c>
      <c r="IIJ21" s="499">
        <v>4.2</v>
      </c>
      <c r="IIK21" s="499">
        <v>4.3</v>
      </c>
      <c r="IIL21" s="499">
        <v>4.3</v>
      </c>
      <c r="IIM21" s="499">
        <v>4.5999999999999996</v>
      </c>
      <c r="IIN21" s="499">
        <v>5.2</v>
      </c>
      <c r="IIO21" s="500">
        <v>5.7</v>
      </c>
      <c r="IIP21" s="499">
        <v>6.1</v>
      </c>
      <c r="IIQ21" s="499">
        <v>6.4</v>
      </c>
      <c r="IIR21" s="499">
        <v>7</v>
      </c>
      <c r="IIS21" s="503" t="s">
        <v>284</v>
      </c>
      <c r="IIT21" s="499">
        <v>4</v>
      </c>
      <c r="IIU21" s="499">
        <v>4</v>
      </c>
      <c r="IIV21" s="499">
        <v>4</v>
      </c>
      <c r="IIW21" s="499">
        <v>4</v>
      </c>
      <c r="IIX21" s="499">
        <v>4</v>
      </c>
      <c r="IIY21" s="499">
        <v>4</v>
      </c>
      <c r="IIZ21" s="499">
        <v>3</v>
      </c>
      <c r="IJA21" s="499">
        <v>3</v>
      </c>
      <c r="IJB21" s="499">
        <v>4</v>
      </c>
      <c r="IJC21" s="499">
        <v>4</v>
      </c>
      <c r="IJD21" s="499">
        <v>4</v>
      </c>
      <c r="IJE21" s="500">
        <v>4</v>
      </c>
      <c r="IJF21" s="501">
        <v>3.6</v>
      </c>
      <c r="IJG21" s="501">
        <v>3.5</v>
      </c>
      <c r="IJH21" s="501">
        <v>3.6</v>
      </c>
      <c r="IJI21" s="501">
        <v>3.5</v>
      </c>
      <c r="IJJ21" s="501">
        <v>3.4</v>
      </c>
      <c r="IJK21" s="501">
        <v>3.6</v>
      </c>
      <c r="IJL21" s="501">
        <v>3.8</v>
      </c>
      <c r="IJM21" s="501">
        <v>3.8</v>
      </c>
      <c r="IJN21" s="501">
        <v>3.8</v>
      </c>
      <c r="IJO21" s="501">
        <v>4</v>
      </c>
      <c r="IJP21" s="501">
        <v>3.8</v>
      </c>
      <c r="IJQ21" s="502">
        <v>3.7</v>
      </c>
      <c r="IJR21" s="501">
        <v>3.3</v>
      </c>
      <c r="IJS21" s="501">
        <v>3.1</v>
      </c>
      <c r="IJT21" s="501">
        <v>3.1</v>
      </c>
      <c r="IJU21" s="501">
        <v>3.2</v>
      </c>
      <c r="IJV21" s="501">
        <v>3.1</v>
      </c>
      <c r="IJW21" s="501">
        <v>3.1</v>
      </c>
      <c r="IJX21" s="501">
        <v>2.9</v>
      </c>
      <c r="IJY21" s="501">
        <v>3</v>
      </c>
      <c r="IJZ21" s="501">
        <v>2.9</v>
      </c>
      <c r="IKA21" s="501">
        <v>2.8</v>
      </c>
      <c r="IKB21" s="501">
        <v>3.1</v>
      </c>
      <c r="IKC21" s="502">
        <v>3.4</v>
      </c>
      <c r="IKD21" s="499">
        <v>3.9</v>
      </c>
      <c r="IKE21" s="499">
        <v>4.2</v>
      </c>
      <c r="IKF21" s="499">
        <v>3.8</v>
      </c>
      <c r="IKG21" s="499">
        <v>3.3</v>
      </c>
      <c r="IKH21" s="499">
        <v>2.7</v>
      </c>
      <c r="IKI21" s="499">
        <v>2.5</v>
      </c>
      <c r="IKJ21" s="499">
        <v>2.7</v>
      </c>
      <c r="IKK21" s="499">
        <v>2.9</v>
      </c>
      <c r="IKL21" s="499">
        <v>2.8</v>
      </c>
      <c r="IKM21" s="499">
        <v>2.6</v>
      </c>
      <c r="IKN21" s="499">
        <v>2.4</v>
      </c>
      <c r="IKO21" s="500">
        <v>2.1</v>
      </c>
      <c r="IKP21" s="499">
        <v>2.1</v>
      </c>
      <c r="IKQ21" s="499">
        <v>2.2000000000000002</v>
      </c>
      <c r="IKR21" s="499">
        <v>2.6</v>
      </c>
      <c r="IKS21" s="499">
        <v>3.1</v>
      </c>
      <c r="IKT21" s="499">
        <v>3.6</v>
      </c>
      <c r="IKU21" s="499">
        <v>4.0999999999999996</v>
      </c>
      <c r="IKV21" s="499">
        <v>4.2</v>
      </c>
      <c r="IKW21" s="499">
        <v>4.3</v>
      </c>
      <c r="IKX21" s="499">
        <v>4.3</v>
      </c>
      <c r="IKY21" s="499">
        <v>4.5999999999999996</v>
      </c>
      <c r="IKZ21" s="499">
        <v>5.2</v>
      </c>
      <c r="ILA21" s="500">
        <v>5.7</v>
      </c>
      <c r="ILB21" s="499">
        <v>6.1</v>
      </c>
      <c r="ILC21" s="499">
        <v>6.4</v>
      </c>
      <c r="ILD21" s="499">
        <v>7</v>
      </c>
      <c r="ILE21" s="503" t="s">
        <v>284</v>
      </c>
      <c r="ILF21" s="499">
        <v>4</v>
      </c>
      <c r="ILG21" s="499">
        <v>4</v>
      </c>
      <c r="ILH21" s="499">
        <v>4</v>
      </c>
      <c r="ILI21" s="499">
        <v>4</v>
      </c>
      <c r="ILJ21" s="499">
        <v>4</v>
      </c>
      <c r="ILK21" s="499">
        <v>4</v>
      </c>
      <c r="ILL21" s="499">
        <v>3</v>
      </c>
      <c r="ILM21" s="499">
        <v>3</v>
      </c>
      <c r="ILN21" s="499">
        <v>4</v>
      </c>
      <c r="ILO21" s="499">
        <v>4</v>
      </c>
      <c r="ILP21" s="499">
        <v>4</v>
      </c>
      <c r="ILQ21" s="500">
        <v>4</v>
      </c>
      <c r="ILR21" s="501">
        <v>3.6</v>
      </c>
      <c r="ILS21" s="501">
        <v>3.5</v>
      </c>
      <c r="ILT21" s="501">
        <v>3.6</v>
      </c>
      <c r="ILU21" s="501">
        <v>3.5</v>
      </c>
      <c r="ILV21" s="501">
        <v>3.4</v>
      </c>
      <c r="ILW21" s="501">
        <v>3.6</v>
      </c>
      <c r="ILX21" s="501">
        <v>3.8</v>
      </c>
      <c r="ILY21" s="501">
        <v>3.8</v>
      </c>
      <c r="ILZ21" s="501">
        <v>3.8</v>
      </c>
      <c r="IMA21" s="501">
        <v>4</v>
      </c>
      <c r="IMB21" s="501">
        <v>3.8</v>
      </c>
      <c r="IMC21" s="502">
        <v>3.7</v>
      </c>
      <c r="IMD21" s="501">
        <v>3.3</v>
      </c>
      <c r="IME21" s="501">
        <v>3.1</v>
      </c>
      <c r="IMF21" s="501">
        <v>3.1</v>
      </c>
      <c r="IMG21" s="501">
        <v>3.2</v>
      </c>
      <c r="IMH21" s="501">
        <v>3.1</v>
      </c>
      <c r="IMI21" s="501">
        <v>3.1</v>
      </c>
      <c r="IMJ21" s="501">
        <v>2.9</v>
      </c>
      <c r="IMK21" s="501">
        <v>3</v>
      </c>
      <c r="IML21" s="501">
        <v>2.9</v>
      </c>
      <c r="IMM21" s="501">
        <v>2.8</v>
      </c>
      <c r="IMN21" s="501">
        <v>3.1</v>
      </c>
      <c r="IMO21" s="502">
        <v>3.4</v>
      </c>
      <c r="IMP21" s="499">
        <v>3.9</v>
      </c>
      <c r="IMQ21" s="499">
        <v>4.2</v>
      </c>
      <c r="IMR21" s="499">
        <v>3.8</v>
      </c>
      <c r="IMS21" s="499">
        <v>3.3</v>
      </c>
      <c r="IMT21" s="499">
        <v>2.7</v>
      </c>
      <c r="IMU21" s="499">
        <v>2.5</v>
      </c>
      <c r="IMV21" s="499">
        <v>2.7</v>
      </c>
      <c r="IMW21" s="499">
        <v>2.9</v>
      </c>
      <c r="IMX21" s="499">
        <v>2.8</v>
      </c>
      <c r="IMY21" s="499">
        <v>2.6</v>
      </c>
      <c r="IMZ21" s="499">
        <v>2.4</v>
      </c>
      <c r="INA21" s="500">
        <v>2.1</v>
      </c>
      <c r="INB21" s="499">
        <v>2.1</v>
      </c>
      <c r="INC21" s="499">
        <v>2.2000000000000002</v>
      </c>
      <c r="IND21" s="499">
        <v>2.6</v>
      </c>
      <c r="INE21" s="499">
        <v>3.1</v>
      </c>
      <c r="INF21" s="499">
        <v>3.6</v>
      </c>
      <c r="ING21" s="499">
        <v>4.0999999999999996</v>
      </c>
      <c r="INH21" s="499">
        <v>4.2</v>
      </c>
      <c r="INI21" s="499">
        <v>4.3</v>
      </c>
      <c r="INJ21" s="499">
        <v>4.3</v>
      </c>
      <c r="INK21" s="499">
        <v>4.5999999999999996</v>
      </c>
      <c r="INL21" s="499">
        <v>5.2</v>
      </c>
      <c r="INM21" s="500">
        <v>5.7</v>
      </c>
      <c r="INN21" s="499">
        <v>6.1</v>
      </c>
      <c r="INO21" s="499">
        <v>6.4</v>
      </c>
      <c r="INP21" s="499">
        <v>7</v>
      </c>
      <c r="INQ21" s="503" t="s">
        <v>284</v>
      </c>
      <c r="INR21" s="499">
        <v>4</v>
      </c>
      <c r="INS21" s="499">
        <v>4</v>
      </c>
      <c r="INT21" s="499">
        <v>4</v>
      </c>
      <c r="INU21" s="499">
        <v>4</v>
      </c>
      <c r="INV21" s="499">
        <v>4</v>
      </c>
      <c r="INW21" s="499">
        <v>4</v>
      </c>
      <c r="INX21" s="499">
        <v>3</v>
      </c>
      <c r="INY21" s="499">
        <v>3</v>
      </c>
      <c r="INZ21" s="499">
        <v>4</v>
      </c>
      <c r="IOA21" s="499">
        <v>4</v>
      </c>
      <c r="IOB21" s="499">
        <v>4</v>
      </c>
      <c r="IOC21" s="500">
        <v>4</v>
      </c>
      <c r="IOD21" s="501">
        <v>3.6</v>
      </c>
      <c r="IOE21" s="501">
        <v>3.5</v>
      </c>
      <c r="IOF21" s="501">
        <v>3.6</v>
      </c>
      <c r="IOG21" s="501">
        <v>3.5</v>
      </c>
      <c r="IOH21" s="501">
        <v>3.4</v>
      </c>
      <c r="IOI21" s="501">
        <v>3.6</v>
      </c>
      <c r="IOJ21" s="501">
        <v>3.8</v>
      </c>
      <c r="IOK21" s="501">
        <v>3.8</v>
      </c>
      <c r="IOL21" s="501">
        <v>3.8</v>
      </c>
      <c r="IOM21" s="501">
        <v>4</v>
      </c>
      <c r="ION21" s="501">
        <v>3.8</v>
      </c>
      <c r="IOO21" s="502">
        <v>3.7</v>
      </c>
      <c r="IOP21" s="501">
        <v>3.3</v>
      </c>
      <c r="IOQ21" s="501">
        <v>3.1</v>
      </c>
      <c r="IOR21" s="501">
        <v>3.1</v>
      </c>
      <c r="IOS21" s="501">
        <v>3.2</v>
      </c>
      <c r="IOT21" s="501">
        <v>3.1</v>
      </c>
      <c r="IOU21" s="501">
        <v>3.1</v>
      </c>
      <c r="IOV21" s="501">
        <v>2.9</v>
      </c>
      <c r="IOW21" s="501">
        <v>3</v>
      </c>
      <c r="IOX21" s="501">
        <v>2.9</v>
      </c>
      <c r="IOY21" s="501">
        <v>2.8</v>
      </c>
      <c r="IOZ21" s="501">
        <v>3.1</v>
      </c>
      <c r="IPA21" s="502">
        <v>3.4</v>
      </c>
      <c r="IPB21" s="499">
        <v>3.9</v>
      </c>
      <c r="IPC21" s="499">
        <v>4.2</v>
      </c>
      <c r="IPD21" s="499">
        <v>3.8</v>
      </c>
      <c r="IPE21" s="499">
        <v>3.3</v>
      </c>
      <c r="IPF21" s="499">
        <v>2.7</v>
      </c>
      <c r="IPG21" s="499">
        <v>2.5</v>
      </c>
      <c r="IPH21" s="499">
        <v>2.7</v>
      </c>
      <c r="IPI21" s="499">
        <v>2.9</v>
      </c>
      <c r="IPJ21" s="499">
        <v>2.8</v>
      </c>
      <c r="IPK21" s="499">
        <v>2.6</v>
      </c>
      <c r="IPL21" s="499">
        <v>2.4</v>
      </c>
      <c r="IPM21" s="500">
        <v>2.1</v>
      </c>
      <c r="IPN21" s="499">
        <v>2.1</v>
      </c>
      <c r="IPO21" s="499">
        <v>2.2000000000000002</v>
      </c>
      <c r="IPP21" s="499">
        <v>2.6</v>
      </c>
      <c r="IPQ21" s="499">
        <v>3.1</v>
      </c>
      <c r="IPR21" s="499">
        <v>3.6</v>
      </c>
      <c r="IPS21" s="499">
        <v>4.0999999999999996</v>
      </c>
      <c r="IPT21" s="499">
        <v>4.2</v>
      </c>
      <c r="IPU21" s="499">
        <v>4.3</v>
      </c>
      <c r="IPV21" s="499">
        <v>4.3</v>
      </c>
      <c r="IPW21" s="499">
        <v>4.5999999999999996</v>
      </c>
      <c r="IPX21" s="499">
        <v>5.2</v>
      </c>
      <c r="IPY21" s="500">
        <v>5.7</v>
      </c>
      <c r="IPZ21" s="499">
        <v>6.1</v>
      </c>
      <c r="IQA21" s="499">
        <v>6.4</v>
      </c>
      <c r="IQB21" s="499">
        <v>7</v>
      </c>
      <c r="IQC21" s="503" t="s">
        <v>284</v>
      </c>
      <c r="IQD21" s="499">
        <v>4</v>
      </c>
      <c r="IQE21" s="499">
        <v>4</v>
      </c>
      <c r="IQF21" s="499">
        <v>4</v>
      </c>
      <c r="IQG21" s="499">
        <v>4</v>
      </c>
      <c r="IQH21" s="499">
        <v>4</v>
      </c>
      <c r="IQI21" s="499">
        <v>4</v>
      </c>
      <c r="IQJ21" s="499">
        <v>3</v>
      </c>
      <c r="IQK21" s="499">
        <v>3</v>
      </c>
      <c r="IQL21" s="499">
        <v>4</v>
      </c>
      <c r="IQM21" s="499">
        <v>4</v>
      </c>
      <c r="IQN21" s="499">
        <v>4</v>
      </c>
      <c r="IQO21" s="500">
        <v>4</v>
      </c>
      <c r="IQP21" s="501">
        <v>3.6</v>
      </c>
      <c r="IQQ21" s="501">
        <v>3.5</v>
      </c>
      <c r="IQR21" s="501">
        <v>3.6</v>
      </c>
      <c r="IQS21" s="501">
        <v>3.5</v>
      </c>
      <c r="IQT21" s="501">
        <v>3.4</v>
      </c>
      <c r="IQU21" s="501">
        <v>3.6</v>
      </c>
      <c r="IQV21" s="501">
        <v>3.8</v>
      </c>
      <c r="IQW21" s="501">
        <v>3.8</v>
      </c>
      <c r="IQX21" s="501">
        <v>3.8</v>
      </c>
      <c r="IQY21" s="501">
        <v>4</v>
      </c>
      <c r="IQZ21" s="501">
        <v>3.8</v>
      </c>
      <c r="IRA21" s="502">
        <v>3.7</v>
      </c>
      <c r="IRB21" s="501">
        <v>3.3</v>
      </c>
      <c r="IRC21" s="501">
        <v>3.1</v>
      </c>
      <c r="IRD21" s="501">
        <v>3.1</v>
      </c>
      <c r="IRE21" s="501">
        <v>3.2</v>
      </c>
      <c r="IRF21" s="501">
        <v>3.1</v>
      </c>
      <c r="IRG21" s="501">
        <v>3.1</v>
      </c>
      <c r="IRH21" s="501">
        <v>2.9</v>
      </c>
      <c r="IRI21" s="501">
        <v>3</v>
      </c>
      <c r="IRJ21" s="501">
        <v>2.9</v>
      </c>
      <c r="IRK21" s="501">
        <v>2.8</v>
      </c>
      <c r="IRL21" s="501">
        <v>3.1</v>
      </c>
      <c r="IRM21" s="502">
        <v>3.4</v>
      </c>
      <c r="IRN21" s="499">
        <v>3.9</v>
      </c>
      <c r="IRO21" s="499">
        <v>4.2</v>
      </c>
      <c r="IRP21" s="499">
        <v>3.8</v>
      </c>
      <c r="IRQ21" s="499">
        <v>3.3</v>
      </c>
      <c r="IRR21" s="499">
        <v>2.7</v>
      </c>
      <c r="IRS21" s="499">
        <v>2.5</v>
      </c>
      <c r="IRT21" s="499">
        <v>2.7</v>
      </c>
      <c r="IRU21" s="499">
        <v>2.9</v>
      </c>
      <c r="IRV21" s="499">
        <v>2.8</v>
      </c>
      <c r="IRW21" s="499">
        <v>2.6</v>
      </c>
      <c r="IRX21" s="499">
        <v>2.4</v>
      </c>
      <c r="IRY21" s="500">
        <v>2.1</v>
      </c>
      <c r="IRZ21" s="499">
        <v>2.1</v>
      </c>
      <c r="ISA21" s="499">
        <v>2.2000000000000002</v>
      </c>
      <c r="ISB21" s="499">
        <v>2.6</v>
      </c>
      <c r="ISC21" s="499">
        <v>3.1</v>
      </c>
      <c r="ISD21" s="499">
        <v>3.6</v>
      </c>
      <c r="ISE21" s="499">
        <v>4.0999999999999996</v>
      </c>
      <c r="ISF21" s="499">
        <v>4.2</v>
      </c>
      <c r="ISG21" s="499">
        <v>4.3</v>
      </c>
      <c r="ISH21" s="499">
        <v>4.3</v>
      </c>
      <c r="ISI21" s="499">
        <v>4.5999999999999996</v>
      </c>
      <c r="ISJ21" s="499">
        <v>5.2</v>
      </c>
      <c r="ISK21" s="500">
        <v>5.7</v>
      </c>
      <c r="ISL21" s="499">
        <v>6.1</v>
      </c>
      <c r="ISM21" s="499">
        <v>6.4</v>
      </c>
      <c r="ISN21" s="499">
        <v>7</v>
      </c>
      <c r="ISO21" s="503" t="s">
        <v>284</v>
      </c>
      <c r="ISP21" s="499">
        <v>4</v>
      </c>
      <c r="ISQ21" s="499">
        <v>4</v>
      </c>
      <c r="ISR21" s="499">
        <v>4</v>
      </c>
      <c r="ISS21" s="499">
        <v>4</v>
      </c>
      <c r="IST21" s="499">
        <v>4</v>
      </c>
      <c r="ISU21" s="499">
        <v>4</v>
      </c>
      <c r="ISV21" s="499">
        <v>3</v>
      </c>
      <c r="ISW21" s="499">
        <v>3</v>
      </c>
      <c r="ISX21" s="499">
        <v>4</v>
      </c>
      <c r="ISY21" s="499">
        <v>4</v>
      </c>
      <c r="ISZ21" s="499">
        <v>4</v>
      </c>
      <c r="ITA21" s="500">
        <v>4</v>
      </c>
      <c r="ITB21" s="501">
        <v>3.6</v>
      </c>
      <c r="ITC21" s="501">
        <v>3.5</v>
      </c>
      <c r="ITD21" s="501">
        <v>3.6</v>
      </c>
      <c r="ITE21" s="501">
        <v>3.5</v>
      </c>
      <c r="ITF21" s="501">
        <v>3.4</v>
      </c>
      <c r="ITG21" s="501">
        <v>3.6</v>
      </c>
      <c r="ITH21" s="501">
        <v>3.8</v>
      </c>
      <c r="ITI21" s="501">
        <v>3.8</v>
      </c>
      <c r="ITJ21" s="501">
        <v>3.8</v>
      </c>
      <c r="ITK21" s="501">
        <v>4</v>
      </c>
      <c r="ITL21" s="501">
        <v>3.8</v>
      </c>
      <c r="ITM21" s="502">
        <v>3.7</v>
      </c>
      <c r="ITN21" s="501">
        <v>3.3</v>
      </c>
      <c r="ITO21" s="501">
        <v>3.1</v>
      </c>
      <c r="ITP21" s="501">
        <v>3.1</v>
      </c>
      <c r="ITQ21" s="501">
        <v>3.2</v>
      </c>
      <c r="ITR21" s="501">
        <v>3.1</v>
      </c>
      <c r="ITS21" s="501">
        <v>3.1</v>
      </c>
      <c r="ITT21" s="501">
        <v>2.9</v>
      </c>
      <c r="ITU21" s="501">
        <v>3</v>
      </c>
      <c r="ITV21" s="501">
        <v>2.9</v>
      </c>
      <c r="ITW21" s="501">
        <v>2.8</v>
      </c>
      <c r="ITX21" s="501">
        <v>3.1</v>
      </c>
      <c r="ITY21" s="502">
        <v>3.4</v>
      </c>
      <c r="ITZ21" s="499">
        <v>3.9</v>
      </c>
      <c r="IUA21" s="499">
        <v>4.2</v>
      </c>
      <c r="IUB21" s="499">
        <v>3.8</v>
      </c>
      <c r="IUC21" s="499">
        <v>3.3</v>
      </c>
      <c r="IUD21" s="499">
        <v>2.7</v>
      </c>
      <c r="IUE21" s="499">
        <v>2.5</v>
      </c>
      <c r="IUF21" s="499">
        <v>2.7</v>
      </c>
      <c r="IUG21" s="499">
        <v>2.9</v>
      </c>
      <c r="IUH21" s="499">
        <v>2.8</v>
      </c>
      <c r="IUI21" s="499">
        <v>2.6</v>
      </c>
      <c r="IUJ21" s="499">
        <v>2.4</v>
      </c>
      <c r="IUK21" s="500">
        <v>2.1</v>
      </c>
      <c r="IUL21" s="499">
        <v>2.1</v>
      </c>
      <c r="IUM21" s="499">
        <v>2.2000000000000002</v>
      </c>
      <c r="IUN21" s="499">
        <v>2.6</v>
      </c>
      <c r="IUO21" s="499">
        <v>3.1</v>
      </c>
      <c r="IUP21" s="499">
        <v>3.6</v>
      </c>
      <c r="IUQ21" s="499">
        <v>4.0999999999999996</v>
      </c>
      <c r="IUR21" s="499">
        <v>4.2</v>
      </c>
      <c r="IUS21" s="499">
        <v>4.3</v>
      </c>
      <c r="IUT21" s="499">
        <v>4.3</v>
      </c>
      <c r="IUU21" s="499">
        <v>4.5999999999999996</v>
      </c>
      <c r="IUV21" s="499">
        <v>5.2</v>
      </c>
      <c r="IUW21" s="500">
        <v>5.7</v>
      </c>
      <c r="IUX21" s="499">
        <v>6.1</v>
      </c>
      <c r="IUY21" s="499">
        <v>6.4</v>
      </c>
      <c r="IUZ21" s="499">
        <v>7</v>
      </c>
      <c r="IVA21" s="503" t="s">
        <v>284</v>
      </c>
      <c r="IVB21" s="499">
        <v>4</v>
      </c>
      <c r="IVC21" s="499">
        <v>4</v>
      </c>
      <c r="IVD21" s="499">
        <v>4</v>
      </c>
      <c r="IVE21" s="499">
        <v>4</v>
      </c>
      <c r="IVF21" s="499">
        <v>4</v>
      </c>
      <c r="IVG21" s="499">
        <v>4</v>
      </c>
      <c r="IVH21" s="499">
        <v>3</v>
      </c>
      <c r="IVI21" s="499">
        <v>3</v>
      </c>
      <c r="IVJ21" s="499">
        <v>4</v>
      </c>
      <c r="IVK21" s="499">
        <v>4</v>
      </c>
      <c r="IVL21" s="499">
        <v>4</v>
      </c>
      <c r="IVM21" s="500">
        <v>4</v>
      </c>
      <c r="IVN21" s="501">
        <v>3.6</v>
      </c>
      <c r="IVO21" s="501">
        <v>3.5</v>
      </c>
      <c r="IVP21" s="501">
        <v>3.6</v>
      </c>
      <c r="IVQ21" s="501">
        <v>3.5</v>
      </c>
      <c r="IVR21" s="501">
        <v>3.4</v>
      </c>
      <c r="IVS21" s="501">
        <v>3.6</v>
      </c>
      <c r="IVT21" s="501">
        <v>3.8</v>
      </c>
      <c r="IVU21" s="501">
        <v>3.8</v>
      </c>
      <c r="IVV21" s="501">
        <v>3.8</v>
      </c>
      <c r="IVW21" s="501">
        <v>4</v>
      </c>
      <c r="IVX21" s="501">
        <v>3.8</v>
      </c>
      <c r="IVY21" s="502">
        <v>3.7</v>
      </c>
      <c r="IVZ21" s="501">
        <v>3.3</v>
      </c>
      <c r="IWA21" s="501">
        <v>3.1</v>
      </c>
      <c r="IWB21" s="501">
        <v>3.1</v>
      </c>
      <c r="IWC21" s="501">
        <v>3.2</v>
      </c>
      <c r="IWD21" s="501">
        <v>3.1</v>
      </c>
      <c r="IWE21" s="501">
        <v>3.1</v>
      </c>
      <c r="IWF21" s="501">
        <v>2.9</v>
      </c>
      <c r="IWG21" s="501">
        <v>3</v>
      </c>
      <c r="IWH21" s="501">
        <v>2.9</v>
      </c>
      <c r="IWI21" s="501">
        <v>2.8</v>
      </c>
      <c r="IWJ21" s="501">
        <v>3.1</v>
      </c>
      <c r="IWK21" s="502">
        <v>3.4</v>
      </c>
      <c r="IWL21" s="499">
        <v>3.9</v>
      </c>
      <c r="IWM21" s="499">
        <v>4.2</v>
      </c>
      <c r="IWN21" s="499">
        <v>3.8</v>
      </c>
      <c r="IWO21" s="499">
        <v>3.3</v>
      </c>
      <c r="IWP21" s="499">
        <v>2.7</v>
      </c>
      <c r="IWQ21" s="499">
        <v>2.5</v>
      </c>
      <c r="IWR21" s="499">
        <v>2.7</v>
      </c>
      <c r="IWS21" s="499">
        <v>2.9</v>
      </c>
      <c r="IWT21" s="499">
        <v>2.8</v>
      </c>
      <c r="IWU21" s="499">
        <v>2.6</v>
      </c>
      <c r="IWV21" s="499">
        <v>2.4</v>
      </c>
      <c r="IWW21" s="500">
        <v>2.1</v>
      </c>
      <c r="IWX21" s="499">
        <v>2.1</v>
      </c>
      <c r="IWY21" s="499">
        <v>2.2000000000000002</v>
      </c>
      <c r="IWZ21" s="499">
        <v>2.6</v>
      </c>
      <c r="IXA21" s="499">
        <v>3.1</v>
      </c>
      <c r="IXB21" s="499">
        <v>3.6</v>
      </c>
      <c r="IXC21" s="499">
        <v>4.0999999999999996</v>
      </c>
      <c r="IXD21" s="499">
        <v>4.2</v>
      </c>
      <c r="IXE21" s="499">
        <v>4.3</v>
      </c>
      <c r="IXF21" s="499">
        <v>4.3</v>
      </c>
      <c r="IXG21" s="499">
        <v>4.5999999999999996</v>
      </c>
      <c r="IXH21" s="499">
        <v>5.2</v>
      </c>
      <c r="IXI21" s="500">
        <v>5.7</v>
      </c>
      <c r="IXJ21" s="499">
        <v>6.1</v>
      </c>
      <c r="IXK21" s="499">
        <v>6.4</v>
      </c>
      <c r="IXL21" s="499">
        <v>7</v>
      </c>
      <c r="IXM21" s="503" t="s">
        <v>284</v>
      </c>
      <c r="IXN21" s="499">
        <v>4</v>
      </c>
      <c r="IXO21" s="499">
        <v>4</v>
      </c>
      <c r="IXP21" s="499">
        <v>4</v>
      </c>
      <c r="IXQ21" s="499">
        <v>4</v>
      </c>
      <c r="IXR21" s="499">
        <v>4</v>
      </c>
      <c r="IXS21" s="499">
        <v>4</v>
      </c>
      <c r="IXT21" s="499">
        <v>3</v>
      </c>
      <c r="IXU21" s="499">
        <v>3</v>
      </c>
      <c r="IXV21" s="499">
        <v>4</v>
      </c>
      <c r="IXW21" s="499">
        <v>4</v>
      </c>
      <c r="IXX21" s="499">
        <v>4</v>
      </c>
      <c r="IXY21" s="500">
        <v>4</v>
      </c>
      <c r="IXZ21" s="501">
        <v>3.6</v>
      </c>
      <c r="IYA21" s="501">
        <v>3.5</v>
      </c>
      <c r="IYB21" s="501">
        <v>3.6</v>
      </c>
      <c r="IYC21" s="501">
        <v>3.5</v>
      </c>
      <c r="IYD21" s="501">
        <v>3.4</v>
      </c>
      <c r="IYE21" s="501">
        <v>3.6</v>
      </c>
      <c r="IYF21" s="501">
        <v>3.8</v>
      </c>
      <c r="IYG21" s="501">
        <v>3.8</v>
      </c>
      <c r="IYH21" s="501">
        <v>3.8</v>
      </c>
      <c r="IYI21" s="501">
        <v>4</v>
      </c>
      <c r="IYJ21" s="501">
        <v>3.8</v>
      </c>
      <c r="IYK21" s="502">
        <v>3.7</v>
      </c>
      <c r="IYL21" s="501">
        <v>3.3</v>
      </c>
      <c r="IYM21" s="501">
        <v>3.1</v>
      </c>
      <c r="IYN21" s="501">
        <v>3.1</v>
      </c>
      <c r="IYO21" s="501">
        <v>3.2</v>
      </c>
      <c r="IYP21" s="501">
        <v>3.1</v>
      </c>
      <c r="IYQ21" s="501">
        <v>3.1</v>
      </c>
      <c r="IYR21" s="501">
        <v>2.9</v>
      </c>
      <c r="IYS21" s="501">
        <v>3</v>
      </c>
      <c r="IYT21" s="501">
        <v>2.9</v>
      </c>
      <c r="IYU21" s="501">
        <v>2.8</v>
      </c>
      <c r="IYV21" s="501">
        <v>3.1</v>
      </c>
      <c r="IYW21" s="502">
        <v>3.4</v>
      </c>
      <c r="IYX21" s="499">
        <v>3.9</v>
      </c>
      <c r="IYY21" s="499">
        <v>4.2</v>
      </c>
      <c r="IYZ21" s="499">
        <v>3.8</v>
      </c>
      <c r="IZA21" s="499">
        <v>3.3</v>
      </c>
      <c r="IZB21" s="499">
        <v>2.7</v>
      </c>
      <c r="IZC21" s="499">
        <v>2.5</v>
      </c>
      <c r="IZD21" s="499">
        <v>2.7</v>
      </c>
      <c r="IZE21" s="499">
        <v>2.9</v>
      </c>
      <c r="IZF21" s="499">
        <v>2.8</v>
      </c>
      <c r="IZG21" s="499">
        <v>2.6</v>
      </c>
      <c r="IZH21" s="499">
        <v>2.4</v>
      </c>
      <c r="IZI21" s="500">
        <v>2.1</v>
      </c>
      <c r="IZJ21" s="499">
        <v>2.1</v>
      </c>
      <c r="IZK21" s="499">
        <v>2.2000000000000002</v>
      </c>
      <c r="IZL21" s="499">
        <v>2.6</v>
      </c>
      <c r="IZM21" s="499">
        <v>3.1</v>
      </c>
      <c r="IZN21" s="499">
        <v>3.6</v>
      </c>
      <c r="IZO21" s="499">
        <v>4.0999999999999996</v>
      </c>
      <c r="IZP21" s="499">
        <v>4.2</v>
      </c>
      <c r="IZQ21" s="499">
        <v>4.3</v>
      </c>
      <c r="IZR21" s="499">
        <v>4.3</v>
      </c>
      <c r="IZS21" s="499">
        <v>4.5999999999999996</v>
      </c>
      <c r="IZT21" s="499">
        <v>5.2</v>
      </c>
      <c r="IZU21" s="500">
        <v>5.7</v>
      </c>
      <c r="IZV21" s="499">
        <v>6.1</v>
      </c>
      <c r="IZW21" s="499">
        <v>6.4</v>
      </c>
      <c r="IZX21" s="499">
        <v>7</v>
      </c>
      <c r="IZY21" s="503" t="s">
        <v>284</v>
      </c>
      <c r="IZZ21" s="499">
        <v>4</v>
      </c>
      <c r="JAA21" s="499">
        <v>4</v>
      </c>
      <c r="JAB21" s="499">
        <v>4</v>
      </c>
      <c r="JAC21" s="499">
        <v>4</v>
      </c>
      <c r="JAD21" s="499">
        <v>4</v>
      </c>
      <c r="JAE21" s="499">
        <v>4</v>
      </c>
      <c r="JAF21" s="499">
        <v>3</v>
      </c>
      <c r="JAG21" s="499">
        <v>3</v>
      </c>
      <c r="JAH21" s="499">
        <v>4</v>
      </c>
      <c r="JAI21" s="499">
        <v>4</v>
      </c>
      <c r="JAJ21" s="499">
        <v>4</v>
      </c>
      <c r="JAK21" s="500">
        <v>4</v>
      </c>
      <c r="JAL21" s="501">
        <v>3.6</v>
      </c>
      <c r="JAM21" s="501">
        <v>3.5</v>
      </c>
      <c r="JAN21" s="501">
        <v>3.6</v>
      </c>
      <c r="JAO21" s="501">
        <v>3.5</v>
      </c>
      <c r="JAP21" s="501">
        <v>3.4</v>
      </c>
      <c r="JAQ21" s="501">
        <v>3.6</v>
      </c>
      <c r="JAR21" s="501">
        <v>3.8</v>
      </c>
      <c r="JAS21" s="501">
        <v>3.8</v>
      </c>
      <c r="JAT21" s="501">
        <v>3.8</v>
      </c>
      <c r="JAU21" s="501">
        <v>4</v>
      </c>
      <c r="JAV21" s="501">
        <v>3.8</v>
      </c>
      <c r="JAW21" s="502">
        <v>3.7</v>
      </c>
      <c r="JAX21" s="501">
        <v>3.3</v>
      </c>
      <c r="JAY21" s="501">
        <v>3.1</v>
      </c>
      <c r="JAZ21" s="501">
        <v>3.1</v>
      </c>
      <c r="JBA21" s="501">
        <v>3.2</v>
      </c>
      <c r="JBB21" s="501">
        <v>3.1</v>
      </c>
      <c r="JBC21" s="501">
        <v>3.1</v>
      </c>
      <c r="JBD21" s="501">
        <v>2.9</v>
      </c>
      <c r="JBE21" s="501">
        <v>3</v>
      </c>
      <c r="JBF21" s="501">
        <v>2.9</v>
      </c>
      <c r="JBG21" s="501">
        <v>2.8</v>
      </c>
      <c r="JBH21" s="501">
        <v>3.1</v>
      </c>
      <c r="JBI21" s="502">
        <v>3.4</v>
      </c>
      <c r="JBJ21" s="499">
        <v>3.9</v>
      </c>
      <c r="JBK21" s="499">
        <v>4.2</v>
      </c>
      <c r="JBL21" s="499">
        <v>3.8</v>
      </c>
      <c r="JBM21" s="499">
        <v>3.3</v>
      </c>
      <c r="JBN21" s="499">
        <v>2.7</v>
      </c>
      <c r="JBO21" s="499">
        <v>2.5</v>
      </c>
      <c r="JBP21" s="499">
        <v>2.7</v>
      </c>
      <c r="JBQ21" s="499">
        <v>2.9</v>
      </c>
      <c r="JBR21" s="499">
        <v>2.8</v>
      </c>
      <c r="JBS21" s="499">
        <v>2.6</v>
      </c>
      <c r="JBT21" s="499">
        <v>2.4</v>
      </c>
      <c r="JBU21" s="500">
        <v>2.1</v>
      </c>
      <c r="JBV21" s="499">
        <v>2.1</v>
      </c>
      <c r="JBW21" s="499">
        <v>2.2000000000000002</v>
      </c>
      <c r="JBX21" s="499">
        <v>2.6</v>
      </c>
      <c r="JBY21" s="499">
        <v>3.1</v>
      </c>
      <c r="JBZ21" s="499">
        <v>3.6</v>
      </c>
      <c r="JCA21" s="499">
        <v>4.0999999999999996</v>
      </c>
      <c r="JCB21" s="499">
        <v>4.2</v>
      </c>
      <c r="JCC21" s="499">
        <v>4.3</v>
      </c>
      <c r="JCD21" s="499">
        <v>4.3</v>
      </c>
      <c r="JCE21" s="499">
        <v>4.5999999999999996</v>
      </c>
      <c r="JCF21" s="499">
        <v>5.2</v>
      </c>
      <c r="JCG21" s="500">
        <v>5.7</v>
      </c>
      <c r="JCH21" s="499">
        <v>6.1</v>
      </c>
      <c r="JCI21" s="499">
        <v>6.4</v>
      </c>
      <c r="JCJ21" s="499">
        <v>7</v>
      </c>
      <c r="JCK21" s="503" t="s">
        <v>284</v>
      </c>
      <c r="JCL21" s="499">
        <v>4</v>
      </c>
      <c r="JCM21" s="499">
        <v>4</v>
      </c>
      <c r="JCN21" s="499">
        <v>4</v>
      </c>
      <c r="JCO21" s="499">
        <v>4</v>
      </c>
      <c r="JCP21" s="499">
        <v>4</v>
      </c>
      <c r="JCQ21" s="499">
        <v>4</v>
      </c>
      <c r="JCR21" s="499">
        <v>3</v>
      </c>
      <c r="JCS21" s="499">
        <v>3</v>
      </c>
      <c r="JCT21" s="499">
        <v>4</v>
      </c>
      <c r="JCU21" s="499">
        <v>4</v>
      </c>
      <c r="JCV21" s="499">
        <v>4</v>
      </c>
      <c r="JCW21" s="500">
        <v>4</v>
      </c>
      <c r="JCX21" s="501">
        <v>3.6</v>
      </c>
      <c r="JCY21" s="501">
        <v>3.5</v>
      </c>
      <c r="JCZ21" s="501">
        <v>3.6</v>
      </c>
      <c r="JDA21" s="501">
        <v>3.5</v>
      </c>
      <c r="JDB21" s="501">
        <v>3.4</v>
      </c>
      <c r="JDC21" s="501">
        <v>3.6</v>
      </c>
      <c r="JDD21" s="501">
        <v>3.8</v>
      </c>
      <c r="JDE21" s="501">
        <v>3.8</v>
      </c>
      <c r="JDF21" s="501">
        <v>3.8</v>
      </c>
      <c r="JDG21" s="501">
        <v>4</v>
      </c>
      <c r="JDH21" s="501">
        <v>3.8</v>
      </c>
      <c r="JDI21" s="502">
        <v>3.7</v>
      </c>
      <c r="JDJ21" s="501">
        <v>3.3</v>
      </c>
      <c r="JDK21" s="501">
        <v>3.1</v>
      </c>
      <c r="JDL21" s="501">
        <v>3.1</v>
      </c>
      <c r="JDM21" s="501">
        <v>3.2</v>
      </c>
      <c r="JDN21" s="501">
        <v>3.1</v>
      </c>
      <c r="JDO21" s="501">
        <v>3.1</v>
      </c>
      <c r="JDP21" s="501">
        <v>2.9</v>
      </c>
      <c r="JDQ21" s="501">
        <v>3</v>
      </c>
      <c r="JDR21" s="501">
        <v>2.9</v>
      </c>
      <c r="JDS21" s="501">
        <v>2.8</v>
      </c>
      <c r="JDT21" s="501">
        <v>3.1</v>
      </c>
      <c r="JDU21" s="502">
        <v>3.4</v>
      </c>
      <c r="JDV21" s="499">
        <v>3.9</v>
      </c>
      <c r="JDW21" s="499">
        <v>4.2</v>
      </c>
      <c r="JDX21" s="499">
        <v>3.8</v>
      </c>
      <c r="JDY21" s="499">
        <v>3.3</v>
      </c>
      <c r="JDZ21" s="499">
        <v>2.7</v>
      </c>
      <c r="JEA21" s="499">
        <v>2.5</v>
      </c>
      <c r="JEB21" s="499">
        <v>2.7</v>
      </c>
      <c r="JEC21" s="499">
        <v>2.9</v>
      </c>
      <c r="JED21" s="499">
        <v>2.8</v>
      </c>
      <c r="JEE21" s="499">
        <v>2.6</v>
      </c>
      <c r="JEF21" s="499">
        <v>2.4</v>
      </c>
      <c r="JEG21" s="500">
        <v>2.1</v>
      </c>
      <c r="JEH21" s="499">
        <v>2.1</v>
      </c>
      <c r="JEI21" s="499">
        <v>2.2000000000000002</v>
      </c>
      <c r="JEJ21" s="499">
        <v>2.6</v>
      </c>
      <c r="JEK21" s="499">
        <v>3.1</v>
      </c>
      <c r="JEL21" s="499">
        <v>3.6</v>
      </c>
      <c r="JEM21" s="499">
        <v>4.0999999999999996</v>
      </c>
      <c r="JEN21" s="499">
        <v>4.2</v>
      </c>
      <c r="JEO21" s="499">
        <v>4.3</v>
      </c>
      <c r="JEP21" s="499">
        <v>4.3</v>
      </c>
      <c r="JEQ21" s="499">
        <v>4.5999999999999996</v>
      </c>
      <c r="JER21" s="499">
        <v>5.2</v>
      </c>
      <c r="JES21" s="500">
        <v>5.7</v>
      </c>
      <c r="JET21" s="499">
        <v>6.1</v>
      </c>
      <c r="JEU21" s="499">
        <v>6.4</v>
      </c>
      <c r="JEV21" s="499">
        <v>7</v>
      </c>
      <c r="JEW21" s="503" t="s">
        <v>284</v>
      </c>
      <c r="JEX21" s="499">
        <v>4</v>
      </c>
      <c r="JEY21" s="499">
        <v>4</v>
      </c>
      <c r="JEZ21" s="499">
        <v>4</v>
      </c>
      <c r="JFA21" s="499">
        <v>4</v>
      </c>
      <c r="JFB21" s="499">
        <v>4</v>
      </c>
      <c r="JFC21" s="499">
        <v>4</v>
      </c>
      <c r="JFD21" s="499">
        <v>3</v>
      </c>
      <c r="JFE21" s="499">
        <v>3</v>
      </c>
      <c r="JFF21" s="499">
        <v>4</v>
      </c>
      <c r="JFG21" s="499">
        <v>4</v>
      </c>
      <c r="JFH21" s="499">
        <v>4</v>
      </c>
      <c r="JFI21" s="500">
        <v>4</v>
      </c>
      <c r="JFJ21" s="501">
        <v>3.6</v>
      </c>
      <c r="JFK21" s="501">
        <v>3.5</v>
      </c>
      <c r="JFL21" s="501">
        <v>3.6</v>
      </c>
      <c r="JFM21" s="501">
        <v>3.5</v>
      </c>
      <c r="JFN21" s="501">
        <v>3.4</v>
      </c>
      <c r="JFO21" s="501">
        <v>3.6</v>
      </c>
      <c r="JFP21" s="501">
        <v>3.8</v>
      </c>
      <c r="JFQ21" s="501">
        <v>3.8</v>
      </c>
      <c r="JFR21" s="501">
        <v>3.8</v>
      </c>
      <c r="JFS21" s="501">
        <v>4</v>
      </c>
      <c r="JFT21" s="501">
        <v>3.8</v>
      </c>
      <c r="JFU21" s="502">
        <v>3.7</v>
      </c>
      <c r="JFV21" s="501">
        <v>3.3</v>
      </c>
      <c r="JFW21" s="501">
        <v>3.1</v>
      </c>
      <c r="JFX21" s="501">
        <v>3.1</v>
      </c>
      <c r="JFY21" s="501">
        <v>3.2</v>
      </c>
      <c r="JFZ21" s="501">
        <v>3.1</v>
      </c>
      <c r="JGA21" s="501">
        <v>3.1</v>
      </c>
      <c r="JGB21" s="501">
        <v>2.9</v>
      </c>
      <c r="JGC21" s="501">
        <v>3</v>
      </c>
      <c r="JGD21" s="501">
        <v>2.9</v>
      </c>
      <c r="JGE21" s="501">
        <v>2.8</v>
      </c>
      <c r="JGF21" s="501">
        <v>3.1</v>
      </c>
      <c r="JGG21" s="502">
        <v>3.4</v>
      </c>
      <c r="JGH21" s="499">
        <v>3.9</v>
      </c>
      <c r="JGI21" s="499">
        <v>4.2</v>
      </c>
      <c r="JGJ21" s="499">
        <v>3.8</v>
      </c>
      <c r="JGK21" s="499">
        <v>3.3</v>
      </c>
      <c r="JGL21" s="499">
        <v>2.7</v>
      </c>
      <c r="JGM21" s="499">
        <v>2.5</v>
      </c>
      <c r="JGN21" s="499">
        <v>2.7</v>
      </c>
      <c r="JGO21" s="499">
        <v>2.9</v>
      </c>
      <c r="JGP21" s="499">
        <v>2.8</v>
      </c>
      <c r="JGQ21" s="499">
        <v>2.6</v>
      </c>
      <c r="JGR21" s="499">
        <v>2.4</v>
      </c>
      <c r="JGS21" s="500">
        <v>2.1</v>
      </c>
      <c r="JGT21" s="499">
        <v>2.1</v>
      </c>
      <c r="JGU21" s="499">
        <v>2.2000000000000002</v>
      </c>
      <c r="JGV21" s="499">
        <v>2.6</v>
      </c>
      <c r="JGW21" s="499">
        <v>3.1</v>
      </c>
      <c r="JGX21" s="499">
        <v>3.6</v>
      </c>
      <c r="JGY21" s="499">
        <v>4.0999999999999996</v>
      </c>
      <c r="JGZ21" s="499">
        <v>4.2</v>
      </c>
      <c r="JHA21" s="499">
        <v>4.3</v>
      </c>
      <c r="JHB21" s="499">
        <v>4.3</v>
      </c>
      <c r="JHC21" s="499">
        <v>4.5999999999999996</v>
      </c>
      <c r="JHD21" s="499">
        <v>5.2</v>
      </c>
      <c r="JHE21" s="500">
        <v>5.7</v>
      </c>
      <c r="JHF21" s="499">
        <v>6.1</v>
      </c>
      <c r="JHG21" s="499">
        <v>6.4</v>
      </c>
      <c r="JHH21" s="499">
        <v>7</v>
      </c>
      <c r="JHI21" s="503" t="s">
        <v>284</v>
      </c>
      <c r="JHJ21" s="499">
        <v>4</v>
      </c>
      <c r="JHK21" s="499">
        <v>4</v>
      </c>
      <c r="JHL21" s="499">
        <v>4</v>
      </c>
      <c r="JHM21" s="499">
        <v>4</v>
      </c>
      <c r="JHN21" s="499">
        <v>4</v>
      </c>
      <c r="JHO21" s="499">
        <v>4</v>
      </c>
      <c r="JHP21" s="499">
        <v>3</v>
      </c>
      <c r="JHQ21" s="499">
        <v>3</v>
      </c>
      <c r="JHR21" s="499">
        <v>4</v>
      </c>
      <c r="JHS21" s="499">
        <v>4</v>
      </c>
      <c r="JHT21" s="499">
        <v>4</v>
      </c>
      <c r="JHU21" s="500">
        <v>4</v>
      </c>
      <c r="JHV21" s="501">
        <v>3.6</v>
      </c>
      <c r="JHW21" s="501">
        <v>3.5</v>
      </c>
      <c r="JHX21" s="501">
        <v>3.6</v>
      </c>
      <c r="JHY21" s="501">
        <v>3.5</v>
      </c>
      <c r="JHZ21" s="501">
        <v>3.4</v>
      </c>
      <c r="JIA21" s="501">
        <v>3.6</v>
      </c>
      <c r="JIB21" s="501">
        <v>3.8</v>
      </c>
      <c r="JIC21" s="501">
        <v>3.8</v>
      </c>
      <c r="JID21" s="501">
        <v>3.8</v>
      </c>
      <c r="JIE21" s="501">
        <v>4</v>
      </c>
      <c r="JIF21" s="501">
        <v>3.8</v>
      </c>
      <c r="JIG21" s="502">
        <v>3.7</v>
      </c>
      <c r="JIH21" s="501">
        <v>3.3</v>
      </c>
      <c r="JII21" s="501">
        <v>3.1</v>
      </c>
      <c r="JIJ21" s="501">
        <v>3.1</v>
      </c>
      <c r="JIK21" s="501">
        <v>3.2</v>
      </c>
      <c r="JIL21" s="501">
        <v>3.1</v>
      </c>
      <c r="JIM21" s="501">
        <v>3.1</v>
      </c>
      <c r="JIN21" s="501">
        <v>2.9</v>
      </c>
      <c r="JIO21" s="501">
        <v>3</v>
      </c>
      <c r="JIP21" s="501">
        <v>2.9</v>
      </c>
      <c r="JIQ21" s="501">
        <v>2.8</v>
      </c>
      <c r="JIR21" s="501">
        <v>3.1</v>
      </c>
      <c r="JIS21" s="502">
        <v>3.4</v>
      </c>
      <c r="JIT21" s="499">
        <v>3.9</v>
      </c>
      <c r="JIU21" s="499">
        <v>4.2</v>
      </c>
      <c r="JIV21" s="499">
        <v>3.8</v>
      </c>
      <c r="JIW21" s="499">
        <v>3.3</v>
      </c>
      <c r="JIX21" s="499">
        <v>2.7</v>
      </c>
      <c r="JIY21" s="499">
        <v>2.5</v>
      </c>
      <c r="JIZ21" s="499">
        <v>2.7</v>
      </c>
      <c r="JJA21" s="499">
        <v>2.9</v>
      </c>
      <c r="JJB21" s="499">
        <v>2.8</v>
      </c>
      <c r="JJC21" s="499">
        <v>2.6</v>
      </c>
      <c r="JJD21" s="499">
        <v>2.4</v>
      </c>
      <c r="JJE21" s="500">
        <v>2.1</v>
      </c>
      <c r="JJF21" s="499">
        <v>2.1</v>
      </c>
      <c r="JJG21" s="499">
        <v>2.2000000000000002</v>
      </c>
      <c r="JJH21" s="499">
        <v>2.6</v>
      </c>
      <c r="JJI21" s="499">
        <v>3.1</v>
      </c>
      <c r="JJJ21" s="499">
        <v>3.6</v>
      </c>
      <c r="JJK21" s="499">
        <v>4.0999999999999996</v>
      </c>
      <c r="JJL21" s="499">
        <v>4.2</v>
      </c>
      <c r="JJM21" s="499">
        <v>4.3</v>
      </c>
      <c r="JJN21" s="499">
        <v>4.3</v>
      </c>
      <c r="JJO21" s="499">
        <v>4.5999999999999996</v>
      </c>
      <c r="JJP21" s="499">
        <v>5.2</v>
      </c>
      <c r="JJQ21" s="500">
        <v>5.7</v>
      </c>
      <c r="JJR21" s="499">
        <v>6.1</v>
      </c>
      <c r="JJS21" s="499">
        <v>6.4</v>
      </c>
      <c r="JJT21" s="499">
        <v>7</v>
      </c>
      <c r="JJU21" s="503" t="s">
        <v>284</v>
      </c>
      <c r="JJV21" s="499">
        <v>4</v>
      </c>
      <c r="JJW21" s="499">
        <v>4</v>
      </c>
      <c r="JJX21" s="499">
        <v>4</v>
      </c>
      <c r="JJY21" s="499">
        <v>4</v>
      </c>
      <c r="JJZ21" s="499">
        <v>4</v>
      </c>
      <c r="JKA21" s="499">
        <v>4</v>
      </c>
      <c r="JKB21" s="499">
        <v>3</v>
      </c>
      <c r="JKC21" s="499">
        <v>3</v>
      </c>
      <c r="JKD21" s="499">
        <v>4</v>
      </c>
      <c r="JKE21" s="499">
        <v>4</v>
      </c>
      <c r="JKF21" s="499">
        <v>4</v>
      </c>
      <c r="JKG21" s="500">
        <v>4</v>
      </c>
      <c r="JKH21" s="501">
        <v>3.6</v>
      </c>
      <c r="JKI21" s="501">
        <v>3.5</v>
      </c>
      <c r="JKJ21" s="501">
        <v>3.6</v>
      </c>
      <c r="JKK21" s="501">
        <v>3.5</v>
      </c>
      <c r="JKL21" s="501">
        <v>3.4</v>
      </c>
      <c r="JKM21" s="501">
        <v>3.6</v>
      </c>
      <c r="JKN21" s="501">
        <v>3.8</v>
      </c>
      <c r="JKO21" s="501">
        <v>3.8</v>
      </c>
      <c r="JKP21" s="501">
        <v>3.8</v>
      </c>
      <c r="JKQ21" s="501">
        <v>4</v>
      </c>
      <c r="JKR21" s="501">
        <v>3.8</v>
      </c>
      <c r="JKS21" s="502">
        <v>3.7</v>
      </c>
      <c r="JKT21" s="501">
        <v>3.3</v>
      </c>
      <c r="JKU21" s="501">
        <v>3.1</v>
      </c>
      <c r="JKV21" s="501">
        <v>3.1</v>
      </c>
      <c r="JKW21" s="501">
        <v>3.2</v>
      </c>
      <c r="JKX21" s="501">
        <v>3.1</v>
      </c>
      <c r="JKY21" s="501">
        <v>3.1</v>
      </c>
      <c r="JKZ21" s="501">
        <v>2.9</v>
      </c>
      <c r="JLA21" s="501">
        <v>3</v>
      </c>
      <c r="JLB21" s="501">
        <v>2.9</v>
      </c>
      <c r="JLC21" s="501">
        <v>2.8</v>
      </c>
      <c r="JLD21" s="501">
        <v>3.1</v>
      </c>
      <c r="JLE21" s="502">
        <v>3.4</v>
      </c>
      <c r="JLF21" s="499">
        <v>3.9</v>
      </c>
      <c r="JLG21" s="499">
        <v>4.2</v>
      </c>
      <c r="JLH21" s="499">
        <v>3.8</v>
      </c>
      <c r="JLI21" s="499">
        <v>3.3</v>
      </c>
      <c r="JLJ21" s="499">
        <v>2.7</v>
      </c>
      <c r="JLK21" s="499">
        <v>2.5</v>
      </c>
      <c r="JLL21" s="499">
        <v>2.7</v>
      </c>
      <c r="JLM21" s="499">
        <v>2.9</v>
      </c>
      <c r="JLN21" s="499">
        <v>2.8</v>
      </c>
      <c r="JLO21" s="499">
        <v>2.6</v>
      </c>
      <c r="JLP21" s="499">
        <v>2.4</v>
      </c>
      <c r="JLQ21" s="500">
        <v>2.1</v>
      </c>
      <c r="JLR21" s="499">
        <v>2.1</v>
      </c>
      <c r="JLS21" s="499">
        <v>2.2000000000000002</v>
      </c>
      <c r="JLT21" s="499">
        <v>2.6</v>
      </c>
      <c r="JLU21" s="499">
        <v>3.1</v>
      </c>
      <c r="JLV21" s="499">
        <v>3.6</v>
      </c>
      <c r="JLW21" s="499">
        <v>4.0999999999999996</v>
      </c>
      <c r="JLX21" s="499">
        <v>4.2</v>
      </c>
      <c r="JLY21" s="499">
        <v>4.3</v>
      </c>
      <c r="JLZ21" s="499">
        <v>4.3</v>
      </c>
      <c r="JMA21" s="499">
        <v>4.5999999999999996</v>
      </c>
      <c r="JMB21" s="499">
        <v>5.2</v>
      </c>
      <c r="JMC21" s="500">
        <v>5.7</v>
      </c>
      <c r="JMD21" s="499">
        <v>6.1</v>
      </c>
      <c r="JME21" s="499">
        <v>6.4</v>
      </c>
      <c r="JMF21" s="499">
        <v>7</v>
      </c>
      <c r="JMG21" s="503" t="s">
        <v>284</v>
      </c>
      <c r="JMH21" s="499">
        <v>4</v>
      </c>
      <c r="JMI21" s="499">
        <v>4</v>
      </c>
      <c r="JMJ21" s="499">
        <v>4</v>
      </c>
      <c r="JMK21" s="499">
        <v>4</v>
      </c>
      <c r="JML21" s="499">
        <v>4</v>
      </c>
      <c r="JMM21" s="499">
        <v>4</v>
      </c>
      <c r="JMN21" s="499">
        <v>3</v>
      </c>
      <c r="JMO21" s="499">
        <v>3</v>
      </c>
      <c r="JMP21" s="499">
        <v>4</v>
      </c>
      <c r="JMQ21" s="499">
        <v>4</v>
      </c>
      <c r="JMR21" s="499">
        <v>4</v>
      </c>
      <c r="JMS21" s="500">
        <v>4</v>
      </c>
      <c r="JMT21" s="501">
        <v>3.6</v>
      </c>
      <c r="JMU21" s="501">
        <v>3.5</v>
      </c>
      <c r="JMV21" s="501">
        <v>3.6</v>
      </c>
      <c r="JMW21" s="501">
        <v>3.5</v>
      </c>
      <c r="JMX21" s="501">
        <v>3.4</v>
      </c>
      <c r="JMY21" s="501">
        <v>3.6</v>
      </c>
      <c r="JMZ21" s="501">
        <v>3.8</v>
      </c>
      <c r="JNA21" s="501">
        <v>3.8</v>
      </c>
      <c r="JNB21" s="501">
        <v>3.8</v>
      </c>
      <c r="JNC21" s="501">
        <v>4</v>
      </c>
      <c r="JND21" s="501">
        <v>3.8</v>
      </c>
      <c r="JNE21" s="502">
        <v>3.7</v>
      </c>
      <c r="JNF21" s="501">
        <v>3.3</v>
      </c>
      <c r="JNG21" s="501">
        <v>3.1</v>
      </c>
      <c r="JNH21" s="501">
        <v>3.1</v>
      </c>
      <c r="JNI21" s="501">
        <v>3.2</v>
      </c>
      <c r="JNJ21" s="501">
        <v>3.1</v>
      </c>
      <c r="JNK21" s="501">
        <v>3.1</v>
      </c>
      <c r="JNL21" s="501">
        <v>2.9</v>
      </c>
      <c r="JNM21" s="501">
        <v>3</v>
      </c>
      <c r="JNN21" s="501">
        <v>2.9</v>
      </c>
      <c r="JNO21" s="501">
        <v>2.8</v>
      </c>
      <c r="JNP21" s="501">
        <v>3.1</v>
      </c>
      <c r="JNQ21" s="502">
        <v>3.4</v>
      </c>
      <c r="JNR21" s="499">
        <v>3.9</v>
      </c>
      <c r="JNS21" s="499">
        <v>4.2</v>
      </c>
      <c r="JNT21" s="499">
        <v>3.8</v>
      </c>
      <c r="JNU21" s="499">
        <v>3.3</v>
      </c>
      <c r="JNV21" s="499">
        <v>2.7</v>
      </c>
      <c r="JNW21" s="499">
        <v>2.5</v>
      </c>
      <c r="JNX21" s="499">
        <v>2.7</v>
      </c>
      <c r="JNY21" s="499">
        <v>2.9</v>
      </c>
      <c r="JNZ21" s="499">
        <v>2.8</v>
      </c>
      <c r="JOA21" s="499">
        <v>2.6</v>
      </c>
      <c r="JOB21" s="499">
        <v>2.4</v>
      </c>
      <c r="JOC21" s="500">
        <v>2.1</v>
      </c>
      <c r="JOD21" s="499">
        <v>2.1</v>
      </c>
      <c r="JOE21" s="499">
        <v>2.2000000000000002</v>
      </c>
      <c r="JOF21" s="499">
        <v>2.6</v>
      </c>
      <c r="JOG21" s="499">
        <v>3.1</v>
      </c>
      <c r="JOH21" s="499">
        <v>3.6</v>
      </c>
      <c r="JOI21" s="499">
        <v>4.0999999999999996</v>
      </c>
      <c r="JOJ21" s="499">
        <v>4.2</v>
      </c>
      <c r="JOK21" s="499">
        <v>4.3</v>
      </c>
      <c r="JOL21" s="499">
        <v>4.3</v>
      </c>
      <c r="JOM21" s="499">
        <v>4.5999999999999996</v>
      </c>
      <c r="JON21" s="499">
        <v>5.2</v>
      </c>
      <c r="JOO21" s="500">
        <v>5.7</v>
      </c>
      <c r="JOP21" s="499">
        <v>6.1</v>
      </c>
      <c r="JOQ21" s="499">
        <v>6.4</v>
      </c>
      <c r="JOR21" s="499">
        <v>7</v>
      </c>
      <c r="JOS21" s="503" t="s">
        <v>284</v>
      </c>
      <c r="JOT21" s="499">
        <v>4</v>
      </c>
      <c r="JOU21" s="499">
        <v>4</v>
      </c>
      <c r="JOV21" s="499">
        <v>4</v>
      </c>
      <c r="JOW21" s="499">
        <v>4</v>
      </c>
      <c r="JOX21" s="499">
        <v>4</v>
      </c>
      <c r="JOY21" s="499">
        <v>4</v>
      </c>
      <c r="JOZ21" s="499">
        <v>3</v>
      </c>
      <c r="JPA21" s="499">
        <v>3</v>
      </c>
      <c r="JPB21" s="499">
        <v>4</v>
      </c>
      <c r="JPC21" s="499">
        <v>4</v>
      </c>
      <c r="JPD21" s="499">
        <v>4</v>
      </c>
      <c r="JPE21" s="500">
        <v>4</v>
      </c>
      <c r="JPF21" s="501">
        <v>3.6</v>
      </c>
      <c r="JPG21" s="501">
        <v>3.5</v>
      </c>
      <c r="JPH21" s="501">
        <v>3.6</v>
      </c>
      <c r="JPI21" s="501">
        <v>3.5</v>
      </c>
      <c r="JPJ21" s="501">
        <v>3.4</v>
      </c>
      <c r="JPK21" s="501">
        <v>3.6</v>
      </c>
      <c r="JPL21" s="501">
        <v>3.8</v>
      </c>
      <c r="JPM21" s="501">
        <v>3.8</v>
      </c>
      <c r="JPN21" s="501">
        <v>3.8</v>
      </c>
      <c r="JPO21" s="501">
        <v>4</v>
      </c>
      <c r="JPP21" s="501">
        <v>3.8</v>
      </c>
      <c r="JPQ21" s="502">
        <v>3.7</v>
      </c>
      <c r="JPR21" s="501">
        <v>3.3</v>
      </c>
      <c r="JPS21" s="501">
        <v>3.1</v>
      </c>
      <c r="JPT21" s="501">
        <v>3.1</v>
      </c>
      <c r="JPU21" s="501">
        <v>3.2</v>
      </c>
      <c r="JPV21" s="501">
        <v>3.1</v>
      </c>
      <c r="JPW21" s="501">
        <v>3.1</v>
      </c>
      <c r="JPX21" s="501">
        <v>2.9</v>
      </c>
      <c r="JPY21" s="501">
        <v>3</v>
      </c>
      <c r="JPZ21" s="501">
        <v>2.9</v>
      </c>
      <c r="JQA21" s="501">
        <v>2.8</v>
      </c>
      <c r="JQB21" s="501">
        <v>3.1</v>
      </c>
      <c r="JQC21" s="502">
        <v>3.4</v>
      </c>
      <c r="JQD21" s="499">
        <v>3.9</v>
      </c>
      <c r="JQE21" s="499">
        <v>4.2</v>
      </c>
      <c r="JQF21" s="499">
        <v>3.8</v>
      </c>
      <c r="JQG21" s="499">
        <v>3.3</v>
      </c>
      <c r="JQH21" s="499">
        <v>2.7</v>
      </c>
      <c r="JQI21" s="499">
        <v>2.5</v>
      </c>
      <c r="JQJ21" s="499">
        <v>2.7</v>
      </c>
      <c r="JQK21" s="499">
        <v>2.9</v>
      </c>
      <c r="JQL21" s="499">
        <v>2.8</v>
      </c>
      <c r="JQM21" s="499">
        <v>2.6</v>
      </c>
      <c r="JQN21" s="499">
        <v>2.4</v>
      </c>
      <c r="JQO21" s="500">
        <v>2.1</v>
      </c>
      <c r="JQP21" s="499">
        <v>2.1</v>
      </c>
      <c r="JQQ21" s="499">
        <v>2.2000000000000002</v>
      </c>
      <c r="JQR21" s="499">
        <v>2.6</v>
      </c>
      <c r="JQS21" s="499">
        <v>3.1</v>
      </c>
      <c r="JQT21" s="499">
        <v>3.6</v>
      </c>
      <c r="JQU21" s="499">
        <v>4.0999999999999996</v>
      </c>
      <c r="JQV21" s="499">
        <v>4.2</v>
      </c>
      <c r="JQW21" s="499">
        <v>4.3</v>
      </c>
      <c r="JQX21" s="499">
        <v>4.3</v>
      </c>
      <c r="JQY21" s="499">
        <v>4.5999999999999996</v>
      </c>
      <c r="JQZ21" s="499">
        <v>5.2</v>
      </c>
      <c r="JRA21" s="500">
        <v>5.7</v>
      </c>
      <c r="JRB21" s="499">
        <v>6.1</v>
      </c>
      <c r="JRC21" s="499">
        <v>6.4</v>
      </c>
      <c r="JRD21" s="499">
        <v>7</v>
      </c>
      <c r="JRE21" s="503" t="s">
        <v>284</v>
      </c>
      <c r="JRF21" s="499">
        <v>4</v>
      </c>
      <c r="JRG21" s="499">
        <v>4</v>
      </c>
      <c r="JRH21" s="499">
        <v>4</v>
      </c>
      <c r="JRI21" s="499">
        <v>4</v>
      </c>
      <c r="JRJ21" s="499">
        <v>4</v>
      </c>
      <c r="JRK21" s="499">
        <v>4</v>
      </c>
      <c r="JRL21" s="499">
        <v>3</v>
      </c>
      <c r="JRM21" s="499">
        <v>3</v>
      </c>
      <c r="JRN21" s="499">
        <v>4</v>
      </c>
      <c r="JRO21" s="499">
        <v>4</v>
      </c>
      <c r="JRP21" s="499">
        <v>4</v>
      </c>
      <c r="JRQ21" s="500">
        <v>4</v>
      </c>
      <c r="JRR21" s="501">
        <v>3.6</v>
      </c>
      <c r="JRS21" s="501">
        <v>3.5</v>
      </c>
      <c r="JRT21" s="501">
        <v>3.6</v>
      </c>
      <c r="JRU21" s="501">
        <v>3.5</v>
      </c>
      <c r="JRV21" s="501">
        <v>3.4</v>
      </c>
      <c r="JRW21" s="501">
        <v>3.6</v>
      </c>
      <c r="JRX21" s="501">
        <v>3.8</v>
      </c>
      <c r="JRY21" s="501">
        <v>3.8</v>
      </c>
      <c r="JRZ21" s="501">
        <v>3.8</v>
      </c>
      <c r="JSA21" s="501">
        <v>4</v>
      </c>
      <c r="JSB21" s="501">
        <v>3.8</v>
      </c>
      <c r="JSC21" s="502">
        <v>3.7</v>
      </c>
      <c r="JSD21" s="501">
        <v>3.3</v>
      </c>
      <c r="JSE21" s="501">
        <v>3.1</v>
      </c>
      <c r="JSF21" s="501">
        <v>3.1</v>
      </c>
      <c r="JSG21" s="501">
        <v>3.2</v>
      </c>
      <c r="JSH21" s="501">
        <v>3.1</v>
      </c>
      <c r="JSI21" s="501">
        <v>3.1</v>
      </c>
      <c r="JSJ21" s="501">
        <v>2.9</v>
      </c>
      <c r="JSK21" s="501">
        <v>3</v>
      </c>
      <c r="JSL21" s="501">
        <v>2.9</v>
      </c>
      <c r="JSM21" s="501">
        <v>2.8</v>
      </c>
      <c r="JSN21" s="501">
        <v>3.1</v>
      </c>
      <c r="JSO21" s="502">
        <v>3.4</v>
      </c>
      <c r="JSP21" s="499">
        <v>3.9</v>
      </c>
      <c r="JSQ21" s="499">
        <v>4.2</v>
      </c>
      <c r="JSR21" s="499">
        <v>3.8</v>
      </c>
      <c r="JSS21" s="499">
        <v>3.3</v>
      </c>
      <c r="JST21" s="499">
        <v>2.7</v>
      </c>
      <c r="JSU21" s="499">
        <v>2.5</v>
      </c>
      <c r="JSV21" s="499">
        <v>2.7</v>
      </c>
      <c r="JSW21" s="499">
        <v>2.9</v>
      </c>
      <c r="JSX21" s="499">
        <v>2.8</v>
      </c>
      <c r="JSY21" s="499">
        <v>2.6</v>
      </c>
      <c r="JSZ21" s="499">
        <v>2.4</v>
      </c>
      <c r="JTA21" s="500">
        <v>2.1</v>
      </c>
      <c r="JTB21" s="499">
        <v>2.1</v>
      </c>
      <c r="JTC21" s="499">
        <v>2.2000000000000002</v>
      </c>
      <c r="JTD21" s="499">
        <v>2.6</v>
      </c>
      <c r="JTE21" s="499">
        <v>3.1</v>
      </c>
      <c r="JTF21" s="499">
        <v>3.6</v>
      </c>
      <c r="JTG21" s="499">
        <v>4.0999999999999996</v>
      </c>
      <c r="JTH21" s="499">
        <v>4.2</v>
      </c>
      <c r="JTI21" s="499">
        <v>4.3</v>
      </c>
      <c r="JTJ21" s="499">
        <v>4.3</v>
      </c>
      <c r="JTK21" s="499">
        <v>4.5999999999999996</v>
      </c>
      <c r="JTL21" s="499">
        <v>5.2</v>
      </c>
      <c r="JTM21" s="500">
        <v>5.7</v>
      </c>
      <c r="JTN21" s="499">
        <v>6.1</v>
      </c>
      <c r="JTO21" s="499">
        <v>6.4</v>
      </c>
      <c r="JTP21" s="499">
        <v>7</v>
      </c>
      <c r="JTQ21" s="503" t="s">
        <v>284</v>
      </c>
      <c r="JTR21" s="499">
        <v>4</v>
      </c>
      <c r="JTS21" s="499">
        <v>4</v>
      </c>
      <c r="JTT21" s="499">
        <v>4</v>
      </c>
      <c r="JTU21" s="499">
        <v>4</v>
      </c>
      <c r="JTV21" s="499">
        <v>4</v>
      </c>
      <c r="JTW21" s="499">
        <v>4</v>
      </c>
      <c r="JTX21" s="499">
        <v>3</v>
      </c>
      <c r="JTY21" s="499">
        <v>3</v>
      </c>
      <c r="JTZ21" s="499">
        <v>4</v>
      </c>
      <c r="JUA21" s="499">
        <v>4</v>
      </c>
      <c r="JUB21" s="499">
        <v>4</v>
      </c>
      <c r="JUC21" s="500">
        <v>4</v>
      </c>
      <c r="JUD21" s="501">
        <v>3.6</v>
      </c>
      <c r="JUE21" s="501">
        <v>3.5</v>
      </c>
      <c r="JUF21" s="501">
        <v>3.6</v>
      </c>
      <c r="JUG21" s="501">
        <v>3.5</v>
      </c>
      <c r="JUH21" s="501">
        <v>3.4</v>
      </c>
      <c r="JUI21" s="501">
        <v>3.6</v>
      </c>
      <c r="JUJ21" s="501">
        <v>3.8</v>
      </c>
      <c r="JUK21" s="501">
        <v>3.8</v>
      </c>
      <c r="JUL21" s="501">
        <v>3.8</v>
      </c>
      <c r="JUM21" s="501">
        <v>4</v>
      </c>
      <c r="JUN21" s="501">
        <v>3.8</v>
      </c>
      <c r="JUO21" s="502">
        <v>3.7</v>
      </c>
      <c r="JUP21" s="501">
        <v>3.3</v>
      </c>
      <c r="JUQ21" s="501">
        <v>3.1</v>
      </c>
      <c r="JUR21" s="501">
        <v>3.1</v>
      </c>
      <c r="JUS21" s="501">
        <v>3.2</v>
      </c>
      <c r="JUT21" s="501">
        <v>3.1</v>
      </c>
      <c r="JUU21" s="501">
        <v>3.1</v>
      </c>
      <c r="JUV21" s="501">
        <v>2.9</v>
      </c>
      <c r="JUW21" s="501">
        <v>3</v>
      </c>
      <c r="JUX21" s="501">
        <v>2.9</v>
      </c>
      <c r="JUY21" s="501">
        <v>2.8</v>
      </c>
      <c r="JUZ21" s="501">
        <v>3.1</v>
      </c>
      <c r="JVA21" s="502">
        <v>3.4</v>
      </c>
      <c r="JVB21" s="499">
        <v>3.9</v>
      </c>
      <c r="JVC21" s="499">
        <v>4.2</v>
      </c>
      <c r="JVD21" s="499">
        <v>3.8</v>
      </c>
      <c r="JVE21" s="499">
        <v>3.3</v>
      </c>
      <c r="JVF21" s="499">
        <v>2.7</v>
      </c>
      <c r="JVG21" s="499">
        <v>2.5</v>
      </c>
      <c r="JVH21" s="499">
        <v>2.7</v>
      </c>
      <c r="JVI21" s="499">
        <v>2.9</v>
      </c>
      <c r="JVJ21" s="499">
        <v>2.8</v>
      </c>
      <c r="JVK21" s="499">
        <v>2.6</v>
      </c>
      <c r="JVL21" s="499">
        <v>2.4</v>
      </c>
      <c r="JVM21" s="500">
        <v>2.1</v>
      </c>
      <c r="JVN21" s="499">
        <v>2.1</v>
      </c>
      <c r="JVO21" s="499">
        <v>2.2000000000000002</v>
      </c>
      <c r="JVP21" s="499">
        <v>2.6</v>
      </c>
      <c r="JVQ21" s="499">
        <v>3.1</v>
      </c>
      <c r="JVR21" s="499">
        <v>3.6</v>
      </c>
      <c r="JVS21" s="499">
        <v>4.0999999999999996</v>
      </c>
      <c r="JVT21" s="499">
        <v>4.2</v>
      </c>
      <c r="JVU21" s="499">
        <v>4.3</v>
      </c>
      <c r="JVV21" s="499">
        <v>4.3</v>
      </c>
      <c r="JVW21" s="499">
        <v>4.5999999999999996</v>
      </c>
      <c r="JVX21" s="499">
        <v>5.2</v>
      </c>
      <c r="JVY21" s="500">
        <v>5.7</v>
      </c>
      <c r="JVZ21" s="499">
        <v>6.1</v>
      </c>
      <c r="JWA21" s="499">
        <v>6.4</v>
      </c>
      <c r="JWB21" s="499">
        <v>7</v>
      </c>
      <c r="JWC21" s="503" t="s">
        <v>284</v>
      </c>
      <c r="JWD21" s="499">
        <v>4</v>
      </c>
      <c r="JWE21" s="499">
        <v>4</v>
      </c>
      <c r="JWF21" s="499">
        <v>4</v>
      </c>
      <c r="JWG21" s="499">
        <v>4</v>
      </c>
      <c r="JWH21" s="499">
        <v>4</v>
      </c>
      <c r="JWI21" s="499">
        <v>4</v>
      </c>
      <c r="JWJ21" s="499">
        <v>3</v>
      </c>
      <c r="JWK21" s="499">
        <v>3</v>
      </c>
      <c r="JWL21" s="499">
        <v>4</v>
      </c>
      <c r="JWM21" s="499">
        <v>4</v>
      </c>
      <c r="JWN21" s="499">
        <v>4</v>
      </c>
      <c r="JWO21" s="500">
        <v>4</v>
      </c>
      <c r="JWP21" s="501">
        <v>3.6</v>
      </c>
      <c r="JWQ21" s="501">
        <v>3.5</v>
      </c>
      <c r="JWR21" s="501">
        <v>3.6</v>
      </c>
      <c r="JWS21" s="501">
        <v>3.5</v>
      </c>
      <c r="JWT21" s="501">
        <v>3.4</v>
      </c>
      <c r="JWU21" s="501">
        <v>3.6</v>
      </c>
      <c r="JWV21" s="501">
        <v>3.8</v>
      </c>
      <c r="JWW21" s="501">
        <v>3.8</v>
      </c>
      <c r="JWX21" s="501">
        <v>3.8</v>
      </c>
      <c r="JWY21" s="501">
        <v>4</v>
      </c>
      <c r="JWZ21" s="501">
        <v>3.8</v>
      </c>
      <c r="JXA21" s="502">
        <v>3.7</v>
      </c>
      <c r="JXB21" s="501">
        <v>3.3</v>
      </c>
      <c r="JXC21" s="501">
        <v>3.1</v>
      </c>
      <c r="JXD21" s="501">
        <v>3.1</v>
      </c>
      <c r="JXE21" s="501">
        <v>3.2</v>
      </c>
      <c r="JXF21" s="501">
        <v>3.1</v>
      </c>
      <c r="JXG21" s="501">
        <v>3.1</v>
      </c>
      <c r="JXH21" s="501">
        <v>2.9</v>
      </c>
      <c r="JXI21" s="501">
        <v>3</v>
      </c>
      <c r="JXJ21" s="501">
        <v>2.9</v>
      </c>
      <c r="JXK21" s="501">
        <v>2.8</v>
      </c>
      <c r="JXL21" s="501">
        <v>3.1</v>
      </c>
      <c r="JXM21" s="502">
        <v>3.4</v>
      </c>
      <c r="JXN21" s="499">
        <v>3.9</v>
      </c>
      <c r="JXO21" s="499">
        <v>4.2</v>
      </c>
      <c r="JXP21" s="499">
        <v>3.8</v>
      </c>
      <c r="JXQ21" s="499">
        <v>3.3</v>
      </c>
      <c r="JXR21" s="499">
        <v>2.7</v>
      </c>
      <c r="JXS21" s="499">
        <v>2.5</v>
      </c>
      <c r="JXT21" s="499">
        <v>2.7</v>
      </c>
      <c r="JXU21" s="499">
        <v>2.9</v>
      </c>
      <c r="JXV21" s="499">
        <v>2.8</v>
      </c>
      <c r="JXW21" s="499">
        <v>2.6</v>
      </c>
      <c r="JXX21" s="499">
        <v>2.4</v>
      </c>
      <c r="JXY21" s="500">
        <v>2.1</v>
      </c>
      <c r="JXZ21" s="499">
        <v>2.1</v>
      </c>
      <c r="JYA21" s="499">
        <v>2.2000000000000002</v>
      </c>
      <c r="JYB21" s="499">
        <v>2.6</v>
      </c>
      <c r="JYC21" s="499">
        <v>3.1</v>
      </c>
      <c r="JYD21" s="499">
        <v>3.6</v>
      </c>
      <c r="JYE21" s="499">
        <v>4.0999999999999996</v>
      </c>
      <c r="JYF21" s="499">
        <v>4.2</v>
      </c>
      <c r="JYG21" s="499">
        <v>4.3</v>
      </c>
      <c r="JYH21" s="499">
        <v>4.3</v>
      </c>
      <c r="JYI21" s="499">
        <v>4.5999999999999996</v>
      </c>
      <c r="JYJ21" s="499">
        <v>5.2</v>
      </c>
      <c r="JYK21" s="500">
        <v>5.7</v>
      </c>
      <c r="JYL21" s="499">
        <v>6.1</v>
      </c>
      <c r="JYM21" s="499">
        <v>6.4</v>
      </c>
      <c r="JYN21" s="499">
        <v>7</v>
      </c>
      <c r="JYO21" s="503" t="s">
        <v>284</v>
      </c>
      <c r="JYP21" s="499">
        <v>4</v>
      </c>
      <c r="JYQ21" s="499">
        <v>4</v>
      </c>
      <c r="JYR21" s="499">
        <v>4</v>
      </c>
      <c r="JYS21" s="499">
        <v>4</v>
      </c>
      <c r="JYT21" s="499">
        <v>4</v>
      </c>
      <c r="JYU21" s="499">
        <v>4</v>
      </c>
      <c r="JYV21" s="499">
        <v>3</v>
      </c>
      <c r="JYW21" s="499">
        <v>3</v>
      </c>
      <c r="JYX21" s="499">
        <v>4</v>
      </c>
      <c r="JYY21" s="499">
        <v>4</v>
      </c>
      <c r="JYZ21" s="499">
        <v>4</v>
      </c>
      <c r="JZA21" s="500">
        <v>4</v>
      </c>
      <c r="JZB21" s="501">
        <v>3.6</v>
      </c>
      <c r="JZC21" s="501">
        <v>3.5</v>
      </c>
      <c r="JZD21" s="501">
        <v>3.6</v>
      </c>
      <c r="JZE21" s="501">
        <v>3.5</v>
      </c>
      <c r="JZF21" s="501">
        <v>3.4</v>
      </c>
      <c r="JZG21" s="501">
        <v>3.6</v>
      </c>
      <c r="JZH21" s="501">
        <v>3.8</v>
      </c>
      <c r="JZI21" s="501">
        <v>3.8</v>
      </c>
      <c r="JZJ21" s="501">
        <v>3.8</v>
      </c>
      <c r="JZK21" s="501">
        <v>4</v>
      </c>
      <c r="JZL21" s="501">
        <v>3.8</v>
      </c>
      <c r="JZM21" s="502">
        <v>3.7</v>
      </c>
      <c r="JZN21" s="501">
        <v>3.3</v>
      </c>
      <c r="JZO21" s="501">
        <v>3.1</v>
      </c>
      <c r="JZP21" s="501">
        <v>3.1</v>
      </c>
      <c r="JZQ21" s="501">
        <v>3.2</v>
      </c>
      <c r="JZR21" s="501">
        <v>3.1</v>
      </c>
      <c r="JZS21" s="501">
        <v>3.1</v>
      </c>
      <c r="JZT21" s="501">
        <v>2.9</v>
      </c>
      <c r="JZU21" s="501">
        <v>3</v>
      </c>
      <c r="JZV21" s="501">
        <v>2.9</v>
      </c>
      <c r="JZW21" s="501">
        <v>2.8</v>
      </c>
      <c r="JZX21" s="501">
        <v>3.1</v>
      </c>
      <c r="JZY21" s="502">
        <v>3.4</v>
      </c>
      <c r="JZZ21" s="499">
        <v>3.9</v>
      </c>
      <c r="KAA21" s="499">
        <v>4.2</v>
      </c>
      <c r="KAB21" s="499">
        <v>3.8</v>
      </c>
      <c r="KAC21" s="499">
        <v>3.3</v>
      </c>
      <c r="KAD21" s="499">
        <v>2.7</v>
      </c>
      <c r="KAE21" s="499">
        <v>2.5</v>
      </c>
      <c r="KAF21" s="499">
        <v>2.7</v>
      </c>
      <c r="KAG21" s="499">
        <v>2.9</v>
      </c>
      <c r="KAH21" s="499">
        <v>2.8</v>
      </c>
      <c r="KAI21" s="499">
        <v>2.6</v>
      </c>
      <c r="KAJ21" s="499">
        <v>2.4</v>
      </c>
      <c r="KAK21" s="500">
        <v>2.1</v>
      </c>
      <c r="KAL21" s="499">
        <v>2.1</v>
      </c>
      <c r="KAM21" s="499">
        <v>2.2000000000000002</v>
      </c>
      <c r="KAN21" s="499">
        <v>2.6</v>
      </c>
      <c r="KAO21" s="499">
        <v>3.1</v>
      </c>
      <c r="KAP21" s="499">
        <v>3.6</v>
      </c>
      <c r="KAQ21" s="499">
        <v>4.0999999999999996</v>
      </c>
      <c r="KAR21" s="499">
        <v>4.2</v>
      </c>
      <c r="KAS21" s="499">
        <v>4.3</v>
      </c>
      <c r="KAT21" s="499">
        <v>4.3</v>
      </c>
      <c r="KAU21" s="499">
        <v>4.5999999999999996</v>
      </c>
      <c r="KAV21" s="499">
        <v>5.2</v>
      </c>
      <c r="KAW21" s="500">
        <v>5.7</v>
      </c>
      <c r="KAX21" s="499">
        <v>6.1</v>
      </c>
      <c r="KAY21" s="499">
        <v>6.4</v>
      </c>
      <c r="KAZ21" s="499">
        <v>7</v>
      </c>
      <c r="KBA21" s="503" t="s">
        <v>284</v>
      </c>
      <c r="KBB21" s="499">
        <v>4</v>
      </c>
      <c r="KBC21" s="499">
        <v>4</v>
      </c>
      <c r="KBD21" s="499">
        <v>4</v>
      </c>
      <c r="KBE21" s="499">
        <v>4</v>
      </c>
      <c r="KBF21" s="499">
        <v>4</v>
      </c>
      <c r="KBG21" s="499">
        <v>4</v>
      </c>
      <c r="KBH21" s="499">
        <v>3</v>
      </c>
      <c r="KBI21" s="499">
        <v>3</v>
      </c>
      <c r="KBJ21" s="499">
        <v>4</v>
      </c>
      <c r="KBK21" s="499">
        <v>4</v>
      </c>
      <c r="KBL21" s="499">
        <v>4</v>
      </c>
      <c r="KBM21" s="500">
        <v>4</v>
      </c>
      <c r="KBN21" s="501">
        <v>3.6</v>
      </c>
      <c r="KBO21" s="501">
        <v>3.5</v>
      </c>
      <c r="KBP21" s="501">
        <v>3.6</v>
      </c>
      <c r="KBQ21" s="501">
        <v>3.5</v>
      </c>
      <c r="KBR21" s="501">
        <v>3.4</v>
      </c>
      <c r="KBS21" s="501">
        <v>3.6</v>
      </c>
      <c r="KBT21" s="501">
        <v>3.8</v>
      </c>
      <c r="KBU21" s="501">
        <v>3.8</v>
      </c>
      <c r="KBV21" s="501">
        <v>3.8</v>
      </c>
      <c r="KBW21" s="501">
        <v>4</v>
      </c>
      <c r="KBX21" s="501">
        <v>3.8</v>
      </c>
      <c r="KBY21" s="502">
        <v>3.7</v>
      </c>
      <c r="KBZ21" s="501">
        <v>3.3</v>
      </c>
      <c r="KCA21" s="501">
        <v>3.1</v>
      </c>
      <c r="KCB21" s="501">
        <v>3.1</v>
      </c>
      <c r="KCC21" s="501">
        <v>3.2</v>
      </c>
      <c r="KCD21" s="501">
        <v>3.1</v>
      </c>
      <c r="KCE21" s="501">
        <v>3.1</v>
      </c>
      <c r="KCF21" s="501">
        <v>2.9</v>
      </c>
      <c r="KCG21" s="501">
        <v>3</v>
      </c>
      <c r="KCH21" s="501">
        <v>2.9</v>
      </c>
      <c r="KCI21" s="501">
        <v>2.8</v>
      </c>
      <c r="KCJ21" s="501">
        <v>3.1</v>
      </c>
      <c r="KCK21" s="502">
        <v>3.4</v>
      </c>
      <c r="KCL21" s="499">
        <v>3.9</v>
      </c>
      <c r="KCM21" s="499">
        <v>4.2</v>
      </c>
      <c r="KCN21" s="499">
        <v>3.8</v>
      </c>
      <c r="KCO21" s="499">
        <v>3.3</v>
      </c>
      <c r="KCP21" s="499">
        <v>2.7</v>
      </c>
      <c r="KCQ21" s="499">
        <v>2.5</v>
      </c>
      <c r="KCR21" s="499">
        <v>2.7</v>
      </c>
      <c r="KCS21" s="499">
        <v>2.9</v>
      </c>
      <c r="KCT21" s="499">
        <v>2.8</v>
      </c>
      <c r="KCU21" s="499">
        <v>2.6</v>
      </c>
      <c r="KCV21" s="499">
        <v>2.4</v>
      </c>
      <c r="KCW21" s="500">
        <v>2.1</v>
      </c>
      <c r="KCX21" s="499">
        <v>2.1</v>
      </c>
      <c r="KCY21" s="499">
        <v>2.2000000000000002</v>
      </c>
      <c r="KCZ21" s="499">
        <v>2.6</v>
      </c>
      <c r="KDA21" s="499">
        <v>3.1</v>
      </c>
      <c r="KDB21" s="499">
        <v>3.6</v>
      </c>
      <c r="KDC21" s="499">
        <v>4.0999999999999996</v>
      </c>
      <c r="KDD21" s="499">
        <v>4.2</v>
      </c>
      <c r="KDE21" s="499">
        <v>4.3</v>
      </c>
      <c r="KDF21" s="499">
        <v>4.3</v>
      </c>
      <c r="KDG21" s="499">
        <v>4.5999999999999996</v>
      </c>
      <c r="KDH21" s="499">
        <v>5.2</v>
      </c>
      <c r="KDI21" s="500">
        <v>5.7</v>
      </c>
      <c r="KDJ21" s="499">
        <v>6.1</v>
      </c>
      <c r="KDK21" s="499">
        <v>6.4</v>
      </c>
      <c r="KDL21" s="499">
        <v>7</v>
      </c>
      <c r="KDM21" s="503" t="s">
        <v>284</v>
      </c>
      <c r="KDN21" s="499">
        <v>4</v>
      </c>
      <c r="KDO21" s="499">
        <v>4</v>
      </c>
      <c r="KDP21" s="499">
        <v>4</v>
      </c>
      <c r="KDQ21" s="499">
        <v>4</v>
      </c>
      <c r="KDR21" s="499">
        <v>4</v>
      </c>
      <c r="KDS21" s="499">
        <v>4</v>
      </c>
      <c r="KDT21" s="499">
        <v>3</v>
      </c>
      <c r="KDU21" s="499">
        <v>3</v>
      </c>
      <c r="KDV21" s="499">
        <v>4</v>
      </c>
      <c r="KDW21" s="499">
        <v>4</v>
      </c>
      <c r="KDX21" s="499">
        <v>4</v>
      </c>
      <c r="KDY21" s="500">
        <v>4</v>
      </c>
      <c r="KDZ21" s="501">
        <v>3.6</v>
      </c>
      <c r="KEA21" s="501">
        <v>3.5</v>
      </c>
      <c r="KEB21" s="501">
        <v>3.6</v>
      </c>
      <c r="KEC21" s="501">
        <v>3.5</v>
      </c>
      <c r="KED21" s="501">
        <v>3.4</v>
      </c>
      <c r="KEE21" s="501">
        <v>3.6</v>
      </c>
      <c r="KEF21" s="501">
        <v>3.8</v>
      </c>
      <c r="KEG21" s="501">
        <v>3.8</v>
      </c>
      <c r="KEH21" s="501">
        <v>3.8</v>
      </c>
      <c r="KEI21" s="501">
        <v>4</v>
      </c>
      <c r="KEJ21" s="501">
        <v>3.8</v>
      </c>
      <c r="KEK21" s="502">
        <v>3.7</v>
      </c>
      <c r="KEL21" s="501">
        <v>3.3</v>
      </c>
      <c r="KEM21" s="501">
        <v>3.1</v>
      </c>
      <c r="KEN21" s="501">
        <v>3.1</v>
      </c>
      <c r="KEO21" s="501">
        <v>3.2</v>
      </c>
      <c r="KEP21" s="501">
        <v>3.1</v>
      </c>
      <c r="KEQ21" s="501">
        <v>3.1</v>
      </c>
      <c r="KER21" s="501">
        <v>2.9</v>
      </c>
      <c r="KES21" s="501">
        <v>3</v>
      </c>
      <c r="KET21" s="501">
        <v>2.9</v>
      </c>
      <c r="KEU21" s="501">
        <v>2.8</v>
      </c>
      <c r="KEV21" s="501">
        <v>3.1</v>
      </c>
      <c r="KEW21" s="502">
        <v>3.4</v>
      </c>
      <c r="KEX21" s="499">
        <v>3.9</v>
      </c>
      <c r="KEY21" s="499">
        <v>4.2</v>
      </c>
      <c r="KEZ21" s="499">
        <v>3.8</v>
      </c>
      <c r="KFA21" s="499">
        <v>3.3</v>
      </c>
      <c r="KFB21" s="499">
        <v>2.7</v>
      </c>
      <c r="KFC21" s="499">
        <v>2.5</v>
      </c>
      <c r="KFD21" s="499">
        <v>2.7</v>
      </c>
      <c r="KFE21" s="499">
        <v>2.9</v>
      </c>
      <c r="KFF21" s="499">
        <v>2.8</v>
      </c>
      <c r="KFG21" s="499">
        <v>2.6</v>
      </c>
      <c r="KFH21" s="499">
        <v>2.4</v>
      </c>
      <c r="KFI21" s="500">
        <v>2.1</v>
      </c>
      <c r="KFJ21" s="499">
        <v>2.1</v>
      </c>
      <c r="KFK21" s="499">
        <v>2.2000000000000002</v>
      </c>
      <c r="KFL21" s="499">
        <v>2.6</v>
      </c>
      <c r="KFM21" s="499">
        <v>3.1</v>
      </c>
      <c r="KFN21" s="499">
        <v>3.6</v>
      </c>
      <c r="KFO21" s="499">
        <v>4.0999999999999996</v>
      </c>
      <c r="KFP21" s="499">
        <v>4.2</v>
      </c>
      <c r="KFQ21" s="499">
        <v>4.3</v>
      </c>
      <c r="KFR21" s="499">
        <v>4.3</v>
      </c>
      <c r="KFS21" s="499">
        <v>4.5999999999999996</v>
      </c>
      <c r="KFT21" s="499">
        <v>5.2</v>
      </c>
      <c r="KFU21" s="500">
        <v>5.7</v>
      </c>
      <c r="KFV21" s="499">
        <v>6.1</v>
      </c>
      <c r="KFW21" s="499">
        <v>6.4</v>
      </c>
      <c r="KFX21" s="499">
        <v>7</v>
      </c>
      <c r="KFY21" s="503" t="s">
        <v>284</v>
      </c>
      <c r="KFZ21" s="499">
        <v>4</v>
      </c>
      <c r="KGA21" s="499">
        <v>4</v>
      </c>
      <c r="KGB21" s="499">
        <v>4</v>
      </c>
      <c r="KGC21" s="499">
        <v>4</v>
      </c>
      <c r="KGD21" s="499">
        <v>4</v>
      </c>
      <c r="KGE21" s="499">
        <v>4</v>
      </c>
      <c r="KGF21" s="499">
        <v>3</v>
      </c>
      <c r="KGG21" s="499">
        <v>3</v>
      </c>
      <c r="KGH21" s="499">
        <v>4</v>
      </c>
      <c r="KGI21" s="499">
        <v>4</v>
      </c>
      <c r="KGJ21" s="499">
        <v>4</v>
      </c>
      <c r="KGK21" s="500">
        <v>4</v>
      </c>
      <c r="KGL21" s="501">
        <v>3.6</v>
      </c>
      <c r="KGM21" s="501">
        <v>3.5</v>
      </c>
      <c r="KGN21" s="501">
        <v>3.6</v>
      </c>
      <c r="KGO21" s="501">
        <v>3.5</v>
      </c>
      <c r="KGP21" s="501">
        <v>3.4</v>
      </c>
      <c r="KGQ21" s="501">
        <v>3.6</v>
      </c>
      <c r="KGR21" s="501">
        <v>3.8</v>
      </c>
      <c r="KGS21" s="501">
        <v>3.8</v>
      </c>
      <c r="KGT21" s="501">
        <v>3.8</v>
      </c>
      <c r="KGU21" s="501">
        <v>4</v>
      </c>
      <c r="KGV21" s="501">
        <v>3.8</v>
      </c>
      <c r="KGW21" s="502">
        <v>3.7</v>
      </c>
      <c r="KGX21" s="501">
        <v>3.3</v>
      </c>
      <c r="KGY21" s="501">
        <v>3.1</v>
      </c>
      <c r="KGZ21" s="501">
        <v>3.1</v>
      </c>
      <c r="KHA21" s="501">
        <v>3.2</v>
      </c>
      <c r="KHB21" s="501">
        <v>3.1</v>
      </c>
      <c r="KHC21" s="501">
        <v>3.1</v>
      </c>
      <c r="KHD21" s="501">
        <v>2.9</v>
      </c>
      <c r="KHE21" s="501">
        <v>3</v>
      </c>
      <c r="KHF21" s="501">
        <v>2.9</v>
      </c>
      <c r="KHG21" s="501">
        <v>2.8</v>
      </c>
      <c r="KHH21" s="501">
        <v>3.1</v>
      </c>
      <c r="KHI21" s="502">
        <v>3.4</v>
      </c>
      <c r="KHJ21" s="499">
        <v>3.9</v>
      </c>
      <c r="KHK21" s="499">
        <v>4.2</v>
      </c>
      <c r="KHL21" s="499">
        <v>3.8</v>
      </c>
      <c r="KHM21" s="499">
        <v>3.3</v>
      </c>
      <c r="KHN21" s="499">
        <v>2.7</v>
      </c>
      <c r="KHO21" s="499">
        <v>2.5</v>
      </c>
      <c r="KHP21" s="499">
        <v>2.7</v>
      </c>
      <c r="KHQ21" s="499">
        <v>2.9</v>
      </c>
      <c r="KHR21" s="499">
        <v>2.8</v>
      </c>
      <c r="KHS21" s="499">
        <v>2.6</v>
      </c>
      <c r="KHT21" s="499">
        <v>2.4</v>
      </c>
      <c r="KHU21" s="500">
        <v>2.1</v>
      </c>
      <c r="KHV21" s="499">
        <v>2.1</v>
      </c>
      <c r="KHW21" s="499">
        <v>2.2000000000000002</v>
      </c>
      <c r="KHX21" s="499">
        <v>2.6</v>
      </c>
      <c r="KHY21" s="499">
        <v>3.1</v>
      </c>
      <c r="KHZ21" s="499">
        <v>3.6</v>
      </c>
      <c r="KIA21" s="499">
        <v>4.0999999999999996</v>
      </c>
      <c r="KIB21" s="499">
        <v>4.2</v>
      </c>
      <c r="KIC21" s="499">
        <v>4.3</v>
      </c>
      <c r="KID21" s="499">
        <v>4.3</v>
      </c>
      <c r="KIE21" s="499">
        <v>4.5999999999999996</v>
      </c>
      <c r="KIF21" s="499">
        <v>5.2</v>
      </c>
      <c r="KIG21" s="500">
        <v>5.7</v>
      </c>
      <c r="KIH21" s="499">
        <v>6.1</v>
      </c>
      <c r="KII21" s="499">
        <v>6.4</v>
      </c>
      <c r="KIJ21" s="499">
        <v>7</v>
      </c>
      <c r="KIK21" s="503" t="s">
        <v>284</v>
      </c>
      <c r="KIL21" s="499">
        <v>4</v>
      </c>
      <c r="KIM21" s="499">
        <v>4</v>
      </c>
      <c r="KIN21" s="499">
        <v>4</v>
      </c>
      <c r="KIO21" s="499">
        <v>4</v>
      </c>
      <c r="KIP21" s="499">
        <v>4</v>
      </c>
      <c r="KIQ21" s="499">
        <v>4</v>
      </c>
      <c r="KIR21" s="499">
        <v>3</v>
      </c>
      <c r="KIS21" s="499">
        <v>3</v>
      </c>
      <c r="KIT21" s="499">
        <v>4</v>
      </c>
      <c r="KIU21" s="499">
        <v>4</v>
      </c>
      <c r="KIV21" s="499">
        <v>4</v>
      </c>
      <c r="KIW21" s="500">
        <v>4</v>
      </c>
      <c r="KIX21" s="501">
        <v>3.6</v>
      </c>
      <c r="KIY21" s="501">
        <v>3.5</v>
      </c>
      <c r="KIZ21" s="501">
        <v>3.6</v>
      </c>
      <c r="KJA21" s="501">
        <v>3.5</v>
      </c>
      <c r="KJB21" s="501">
        <v>3.4</v>
      </c>
      <c r="KJC21" s="501">
        <v>3.6</v>
      </c>
      <c r="KJD21" s="501">
        <v>3.8</v>
      </c>
      <c r="KJE21" s="501">
        <v>3.8</v>
      </c>
      <c r="KJF21" s="501">
        <v>3.8</v>
      </c>
      <c r="KJG21" s="501">
        <v>4</v>
      </c>
      <c r="KJH21" s="501">
        <v>3.8</v>
      </c>
      <c r="KJI21" s="502">
        <v>3.7</v>
      </c>
      <c r="KJJ21" s="501">
        <v>3.3</v>
      </c>
      <c r="KJK21" s="501">
        <v>3.1</v>
      </c>
      <c r="KJL21" s="501">
        <v>3.1</v>
      </c>
      <c r="KJM21" s="501">
        <v>3.2</v>
      </c>
      <c r="KJN21" s="501">
        <v>3.1</v>
      </c>
      <c r="KJO21" s="501">
        <v>3.1</v>
      </c>
      <c r="KJP21" s="501">
        <v>2.9</v>
      </c>
      <c r="KJQ21" s="501">
        <v>3</v>
      </c>
      <c r="KJR21" s="501">
        <v>2.9</v>
      </c>
      <c r="KJS21" s="501">
        <v>2.8</v>
      </c>
      <c r="KJT21" s="501">
        <v>3.1</v>
      </c>
      <c r="KJU21" s="502">
        <v>3.4</v>
      </c>
      <c r="KJV21" s="499">
        <v>3.9</v>
      </c>
      <c r="KJW21" s="499">
        <v>4.2</v>
      </c>
      <c r="KJX21" s="499">
        <v>3.8</v>
      </c>
      <c r="KJY21" s="499">
        <v>3.3</v>
      </c>
      <c r="KJZ21" s="499">
        <v>2.7</v>
      </c>
      <c r="KKA21" s="499">
        <v>2.5</v>
      </c>
      <c r="KKB21" s="499">
        <v>2.7</v>
      </c>
      <c r="KKC21" s="499">
        <v>2.9</v>
      </c>
      <c r="KKD21" s="499">
        <v>2.8</v>
      </c>
      <c r="KKE21" s="499">
        <v>2.6</v>
      </c>
      <c r="KKF21" s="499">
        <v>2.4</v>
      </c>
      <c r="KKG21" s="500">
        <v>2.1</v>
      </c>
      <c r="KKH21" s="499">
        <v>2.1</v>
      </c>
      <c r="KKI21" s="499">
        <v>2.2000000000000002</v>
      </c>
      <c r="KKJ21" s="499">
        <v>2.6</v>
      </c>
      <c r="KKK21" s="499">
        <v>3.1</v>
      </c>
      <c r="KKL21" s="499">
        <v>3.6</v>
      </c>
      <c r="KKM21" s="499">
        <v>4.0999999999999996</v>
      </c>
      <c r="KKN21" s="499">
        <v>4.2</v>
      </c>
      <c r="KKO21" s="499">
        <v>4.3</v>
      </c>
      <c r="KKP21" s="499">
        <v>4.3</v>
      </c>
      <c r="KKQ21" s="499">
        <v>4.5999999999999996</v>
      </c>
      <c r="KKR21" s="499">
        <v>5.2</v>
      </c>
      <c r="KKS21" s="500">
        <v>5.7</v>
      </c>
      <c r="KKT21" s="499">
        <v>6.1</v>
      </c>
      <c r="KKU21" s="499">
        <v>6.4</v>
      </c>
      <c r="KKV21" s="499">
        <v>7</v>
      </c>
      <c r="KKW21" s="503" t="s">
        <v>284</v>
      </c>
      <c r="KKX21" s="499">
        <v>4</v>
      </c>
      <c r="KKY21" s="499">
        <v>4</v>
      </c>
      <c r="KKZ21" s="499">
        <v>4</v>
      </c>
      <c r="KLA21" s="499">
        <v>4</v>
      </c>
      <c r="KLB21" s="499">
        <v>4</v>
      </c>
      <c r="KLC21" s="499">
        <v>4</v>
      </c>
      <c r="KLD21" s="499">
        <v>3</v>
      </c>
      <c r="KLE21" s="499">
        <v>3</v>
      </c>
      <c r="KLF21" s="499">
        <v>4</v>
      </c>
      <c r="KLG21" s="499">
        <v>4</v>
      </c>
      <c r="KLH21" s="499">
        <v>4</v>
      </c>
      <c r="KLI21" s="500">
        <v>4</v>
      </c>
      <c r="KLJ21" s="501">
        <v>3.6</v>
      </c>
      <c r="KLK21" s="501">
        <v>3.5</v>
      </c>
      <c r="KLL21" s="501">
        <v>3.6</v>
      </c>
      <c r="KLM21" s="501">
        <v>3.5</v>
      </c>
      <c r="KLN21" s="501">
        <v>3.4</v>
      </c>
      <c r="KLO21" s="501">
        <v>3.6</v>
      </c>
      <c r="KLP21" s="501">
        <v>3.8</v>
      </c>
      <c r="KLQ21" s="501">
        <v>3.8</v>
      </c>
      <c r="KLR21" s="501">
        <v>3.8</v>
      </c>
      <c r="KLS21" s="501">
        <v>4</v>
      </c>
      <c r="KLT21" s="501">
        <v>3.8</v>
      </c>
      <c r="KLU21" s="502">
        <v>3.7</v>
      </c>
      <c r="KLV21" s="501">
        <v>3.3</v>
      </c>
      <c r="KLW21" s="501">
        <v>3.1</v>
      </c>
      <c r="KLX21" s="501">
        <v>3.1</v>
      </c>
      <c r="KLY21" s="501">
        <v>3.2</v>
      </c>
      <c r="KLZ21" s="501">
        <v>3.1</v>
      </c>
      <c r="KMA21" s="501">
        <v>3.1</v>
      </c>
      <c r="KMB21" s="501">
        <v>2.9</v>
      </c>
      <c r="KMC21" s="501">
        <v>3</v>
      </c>
      <c r="KMD21" s="501">
        <v>2.9</v>
      </c>
      <c r="KME21" s="501">
        <v>2.8</v>
      </c>
      <c r="KMF21" s="501">
        <v>3.1</v>
      </c>
      <c r="KMG21" s="502">
        <v>3.4</v>
      </c>
      <c r="KMH21" s="499">
        <v>3.9</v>
      </c>
      <c r="KMI21" s="499">
        <v>4.2</v>
      </c>
      <c r="KMJ21" s="499">
        <v>3.8</v>
      </c>
      <c r="KMK21" s="499">
        <v>3.3</v>
      </c>
      <c r="KML21" s="499">
        <v>2.7</v>
      </c>
      <c r="KMM21" s="499">
        <v>2.5</v>
      </c>
      <c r="KMN21" s="499">
        <v>2.7</v>
      </c>
      <c r="KMO21" s="499">
        <v>2.9</v>
      </c>
      <c r="KMP21" s="499">
        <v>2.8</v>
      </c>
      <c r="KMQ21" s="499">
        <v>2.6</v>
      </c>
      <c r="KMR21" s="499">
        <v>2.4</v>
      </c>
      <c r="KMS21" s="500">
        <v>2.1</v>
      </c>
      <c r="KMT21" s="499">
        <v>2.1</v>
      </c>
      <c r="KMU21" s="499">
        <v>2.2000000000000002</v>
      </c>
      <c r="KMV21" s="499">
        <v>2.6</v>
      </c>
      <c r="KMW21" s="499">
        <v>3.1</v>
      </c>
      <c r="KMX21" s="499">
        <v>3.6</v>
      </c>
      <c r="KMY21" s="499">
        <v>4.0999999999999996</v>
      </c>
      <c r="KMZ21" s="499">
        <v>4.2</v>
      </c>
      <c r="KNA21" s="499">
        <v>4.3</v>
      </c>
      <c r="KNB21" s="499">
        <v>4.3</v>
      </c>
      <c r="KNC21" s="499">
        <v>4.5999999999999996</v>
      </c>
      <c r="KND21" s="499">
        <v>5.2</v>
      </c>
      <c r="KNE21" s="500">
        <v>5.7</v>
      </c>
      <c r="KNF21" s="499">
        <v>6.1</v>
      </c>
      <c r="KNG21" s="499">
        <v>6.4</v>
      </c>
      <c r="KNH21" s="499">
        <v>7</v>
      </c>
      <c r="KNI21" s="503" t="s">
        <v>284</v>
      </c>
      <c r="KNJ21" s="499">
        <v>4</v>
      </c>
      <c r="KNK21" s="499">
        <v>4</v>
      </c>
      <c r="KNL21" s="499">
        <v>4</v>
      </c>
      <c r="KNM21" s="499">
        <v>4</v>
      </c>
      <c r="KNN21" s="499">
        <v>4</v>
      </c>
      <c r="KNO21" s="499">
        <v>4</v>
      </c>
      <c r="KNP21" s="499">
        <v>3</v>
      </c>
      <c r="KNQ21" s="499">
        <v>3</v>
      </c>
      <c r="KNR21" s="499">
        <v>4</v>
      </c>
      <c r="KNS21" s="499">
        <v>4</v>
      </c>
      <c r="KNT21" s="499">
        <v>4</v>
      </c>
      <c r="KNU21" s="500">
        <v>4</v>
      </c>
      <c r="KNV21" s="501">
        <v>3.6</v>
      </c>
      <c r="KNW21" s="501">
        <v>3.5</v>
      </c>
      <c r="KNX21" s="501">
        <v>3.6</v>
      </c>
      <c r="KNY21" s="501">
        <v>3.5</v>
      </c>
      <c r="KNZ21" s="501">
        <v>3.4</v>
      </c>
      <c r="KOA21" s="501">
        <v>3.6</v>
      </c>
      <c r="KOB21" s="501">
        <v>3.8</v>
      </c>
      <c r="KOC21" s="501">
        <v>3.8</v>
      </c>
      <c r="KOD21" s="501">
        <v>3.8</v>
      </c>
      <c r="KOE21" s="501">
        <v>4</v>
      </c>
      <c r="KOF21" s="501">
        <v>3.8</v>
      </c>
      <c r="KOG21" s="502">
        <v>3.7</v>
      </c>
      <c r="KOH21" s="501">
        <v>3.3</v>
      </c>
      <c r="KOI21" s="501">
        <v>3.1</v>
      </c>
      <c r="KOJ21" s="501">
        <v>3.1</v>
      </c>
      <c r="KOK21" s="501">
        <v>3.2</v>
      </c>
      <c r="KOL21" s="501">
        <v>3.1</v>
      </c>
      <c r="KOM21" s="501">
        <v>3.1</v>
      </c>
      <c r="KON21" s="501">
        <v>2.9</v>
      </c>
      <c r="KOO21" s="501">
        <v>3</v>
      </c>
      <c r="KOP21" s="501">
        <v>2.9</v>
      </c>
      <c r="KOQ21" s="501">
        <v>2.8</v>
      </c>
      <c r="KOR21" s="501">
        <v>3.1</v>
      </c>
      <c r="KOS21" s="502">
        <v>3.4</v>
      </c>
      <c r="KOT21" s="499">
        <v>3.9</v>
      </c>
      <c r="KOU21" s="499">
        <v>4.2</v>
      </c>
      <c r="KOV21" s="499">
        <v>3.8</v>
      </c>
      <c r="KOW21" s="499">
        <v>3.3</v>
      </c>
      <c r="KOX21" s="499">
        <v>2.7</v>
      </c>
      <c r="KOY21" s="499">
        <v>2.5</v>
      </c>
      <c r="KOZ21" s="499">
        <v>2.7</v>
      </c>
      <c r="KPA21" s="499">
        <v>2.9</v>
      </c>
      <c r="KPB21" s="499">
        <v>2.8</v>
      </c>
      <c r="KPC21" s="499">
        <v>2.6</v>
      </c>
      <c r="KPD21" s="499">
        <v>2.4</v>
      </c>
      <c r="KPE21" s="500">
        <v>2.1</v>
      </c>
      <c r="KPF21" s="499">
        <v>2.1</v>
      </c>
      <c r="KPG21" s="499">
        <v>2.2000000000000002</v>
      </c>
      <c r="KPH21" s="499">
        <v>2.6</v>
      </c>
      <c r="KPI21" s="499">
        <v>3.1</v>
      </c>
      <c r="KPJ21" s="499">
        <v>3.6</v>
      </c>
      <c r="KPK21" s="499">
        <v>4.0999999999999996</v>
      </c>
      <c r="KPL21" s="499">
        <v>4.2</v>
      </c>
      <c r="KPM21" s="499">
        <v>4.3</v>
      </c>
      <c r="KPN21" s="499">
        <v>4.3</v>
      </c>
      <c r="KPO21" s="499">
        <v>4.5999999999999996</v>
      </c>
      <c r="KPP21" s="499">
        <v>5.2</v>
      </c>
      <c r="KPQ21" s="500">
        <v>5.7</v>
      </c>
      <c r="KPR21" s="499">
        <v>6.1</v>
      </c>
      <c r="KPS21" s="499">
        <v>6.4</v>
      </c>
      <c r="KPT21" s="499">
        <v>7</v>
      </c>
      <c r="KPU21" s="503" t="s">
        <v>284</v>
      </c>
      <c r="KPV21" s="499">
        <v>4</v>
      </c>
      <c r="KPW21" s="499">
        <v>4</v>
      </c>
      <c r="KPX21" s="499">
        <v>4</v>
      </c>
      <c r="KPY21" s="499">
        <v>4</v>
      </c>
      <c r="KPZ21" s="499">
        <v>4</v>
      </c>
      <c r="KQA21" s="499">
        <v>4</v>
      </c>
      <c r="KQB21" s="499">
        <v>3</v>
      </c>
      <c r="KQC21" s="499">
        <v>3</v>
      </c>
      <c r="KQD21" s="499">
        <v>4</v>
      </c>
      <c r="KQE21" s="499">
        <v>4</v>
      </c>
      <c r="KQF21" s="499">
        <v>4</v>
      </c>
      <c r="KQG21" s="500">
        <v>4</v>
      </c>
      <c r="KQH21" s="501">
        <v>3.6</v>
      </c>
      <c r="KQI21" s="501">
        <v>3.5</v>
      </c>
      <c r="KQJ21" s="501">
        <v>3.6</v>
      </c>
      <c r="KQK21" s="501">
        <v>3.5</v>
      </c>
      <c r="KQL21" s="501">
        <v>3.4</v>
      </c>
      <c r="KQM21" s="501">
        <v>3.6</v>
      </c>
      <c r="KQN21" s="501">
        <v>3.8</v>
      </c>
      <c r="KQO21" s="501">
        <v>3.8</v>
      </c>
      <c r="KQP21" s="501">
        <v>3.8</v>
      </c>
      <c r="KQQ21" s="501">
        <v>4</v>
      </c>
      <c r="KQR21" s="501">
        <v>3.8</v>
      </c>
      <c r="KQS21" s="502">
        <v>3.7</v>
      </c>
      <c r="KQT21" s="501">
        <v>3.3</v>
      </c>
      <c r="KQU21" s="501">
        <v>3.1</v>
      </c>
      <c r="KQV21" s="501">
        <v>3.1</v>
      </c>
      <c r="KQW21" s="501">
        <v>3.2</v>
      </c>
      <c r="KQX21" s="501">
        <v>3.1</v>
      </c>
      <c r="KQY21" s="501">
        <v>3.1</v>
      </c>
      <c r="KQZ21" s="501">
        <v>2.9</v>
      </c>
      <c r="KRA21" s="501">
        <v>3</v>
      </c>
      <c r="KRB21" s="501">
        <v>2.9</v>
      </c>
      <c r="KRC21" s="501">
        <v>2.8</v>
      </c>
      <c r="KRD21" s="501">
        <v>3.1</v>
      </c>
      <c r="KRE21" s="502">
        <v>3.4</v>
      </c>
      <c r="KRF21" s="499">
        <v>3.9</v>
      </c>
      <c r="KRG21" s="499">
        <v>4.2</v>
      </c>
      <c r="KRH21" s="499">
        <v>3.8</v>
      </c>
      <c r="KRI21" s="499">
        <v>3.3</v>
      </c>
      <c r="KRJ21" s="499">
        <v>2.7</v>
      </c>
      <c r="KRK21" s="499">
        <v>2.5</v>
      </c>
      <c r="KRL21" s="499">
        <v>2.7</v>
      </c>
      <c r="KRM21" s="499">
        <v>2.9</v>
      </c>
      <c r="KRN21" s="499">
        <v>2.8</v>
      </c>
      <c r="KRO21" s="499">
        <v>2.6</v>
      </c>
      <c r="KRP21" s="499">
        <v>2.4</v>
      </c>
      <c r="KRQ21" s="500">
        <v>2.1</v>
      </c>
      <c r="KRR21" s="499">
        <v>2.1</v>
      </c>
      <c r="KRS21" s="499">
        <v>2.2000000000000002</v>
      </c>
      <c r="KRT21" s="499">
        <v>2.6</v>
      </c>
      <c r="KRU21" s="499">
        <v>3.1</v>
      </c>
      <c r="KRV21" s="499">
        <v>3.6</v>
      </c>
      <c r="KRW21" s="499">
        <v>4.0999999999999996</v>
      </c>
      <c r="KRX21" s="499">
        <v>4.2</v>
      </c>
      <c r="KRY21" s="499">
        <v>4.3</v>
      </c>
      <c r="KRZ21" s="499">
        <v>4.3</v>
      </c>
      <c r="KSA21" s="499">
        <v>4.5999999999999996</v>
      </c>
      <c r="KSB21" s="499">
        <v>5.2</v>
      </c>
      <c r="KSC21" s="500">
        <v>5.7</v>
      </c>
      <c r="KSD21" s="499">
        <v>6.1</v>
      </c>
      <c r="KSE21" s="499">
        <v>6.4</v>
      </c>
      <c r="KSF21" s="499">
        <v>7</v>
      </c>
      <c r="KSG21" s="503" t="s">
        <v>284</v>
      </c>
      <c r="KSH21" s="499">
        <v>4</v>
      </c>
      <c r="KSI21" s="499">
        <v>4</v>
      </c>
      <c r="KSJ21" s="499">
        <v>4</v>
      </c>
      <c r="KSK21" s="499">
        <v>4</v>
      </c>
      <c r="KSL21" s="499">
        <v>4</v>
      </c>
      <c r="KSM21" s="499">
        <v>4</v>
      </c>
      <c r="KSN21" s="499">
        <v>3</v>
      </c>
      <c r="KSO21" s="499">
        <v>3</v>
      </c>
      <c r="KSP21" s="499">
        <v>4</v>
      </c>
      <c r="KSQ21" s="499">
        <v>4</v>
      </c>
      <c r="KSR21" s="499">
        <v>4</v>
      </c>
      <c r="KSS21" s="500">
        <v>4</v>
      </c>
      <c r="KST21" s="501">
        <v>3.6</v>
      </c>
      <c r="KSU21" s="501">
        <v>3.5</v>
      </c>
      <c r="KSV21" s="501">
        <v>3.6</v>
      </c>
      <c r="KSW21" s="501">
        <v>3.5</v>
      </c>
      <c r="KSX21" s="501">
        <v>3.4</v>
      </c>
      <c r="KSY21" s="501">
        <v>3.6</v>
      </c>
      <c r="KSZ21" s="501">
        <v>3.8</v>
      </c>
      <c r="KTA21" s="501">
        <v>3.8</v>
      </c>
      <c r="KTB21" s="501">
        <v>3.8</v>
      </c>
      <c r="KTC21" s="501">
        <v>4</v>
      </c>
      <c r="KTD21" s="501">
        <v>3.8</v>
      </c>
      <c r="KTE21" s="502">
        <v>3.7</v>
      </c>
      <c r="KTF21" s="501">
        <v>3.3</v>
      </c>
      <c r="KTG21" s="501">
        <v>3.1</v>
      </c>
      <c r="KTH21" s="501">
        <v>3.1</v>
      </c>
      <c r="KTI21" s="501">
        <v>3.2</v>
      </c>
      <c r="KTJ21" s="501">
        <v>3.1</v>
      </c>
      <c r="KTK21" s="501">
        <v>3.1</v>
      </c>
      <c r="KTL21" s="501">
        <v>2.9</v>
      </c>
      <c r="KTM21" s="501">
        <v>3</v>
      </c>
      <c r="KTN21" s="501">
        <v>2.9</v>
      </c>
      <c r="KTO21" s="501">
        <v>2.8</v>
      </c>
      <c r="KTP21" s="501">
        <v>3.1</v>
      </c>
      <c r="KTQ21" s="502">
        <v>3.4</v>
      </c>
      <c r="KTR21" s="499">
        <v>3.9</v>
      </c>
      <c r="KTS21" s="499">
        <v>4.2</v>
      </c>
      <c r="KTT21" s="499">
        <v>3.8</v>
      </c>
      <c r="KTU21" s="499">
        <v>3.3</v>
      </c>
      <c r="KTV21" s="499">
        <v>2.7</v>
      </c>
      <c r="KTW21" s="499">
        <v>2.5</v>
      </c>
      <c r="KTX21" s="499">
        <v>2.7</v>
      </c>
      <c r="KTY21" s="499">
        <v>2.9</v>
      </c>
      <c r="KTZ21" s="499">
        <v>2.8</v>
      </c>
      <c r="KUA21" s="499">
        <v>2.6</v>
      </c>
      <c r="KUB21" s="499">
        <v>2.4</v>
      </c>
      <c r="KUC21" s="500">
        <v>2.1</v>
      </c>
      <c r="KUD21" s="499">
        <v>2.1</v>
      </c>
      <c r="KUE21" s="499">
        <v>2.2000000000000002</v>
      </c>
      <c r="KUF21" s="499">
        <v>2.6</v>
      </c>
      <c r="KUG21" s="499">
        <v>3.1</v>
      </c>
      <c r="KUH21" s="499">
        <v>3.6</v>
      </c>
      <c r="KUI21" s="499">
        <v>4.0999999999999996</v>
      </c>
      <c r="KUJ21" s="499">
        <v>4.2</v>
      </c>
      <c r="KUK21" s="499">
        <v>4.3</v>
      </c>
      <c r="KUL21" s="499">
        <v>4.3</v>
      </c>
      <c r="KUM21" s="499">
        <v>4.5999999999999996</v>
      </c>
      <c r="KUN21" s="499">
        <v>5.2</v>
      </c>
      <c r="KUO21" s="500">
        <v>5.7</v>
      </c>
      <c r="KUP21" s="499">
        <v>6.1</v>
      </c>
      <c r="KUQ21" s="499">
        <v>6.4</v>
      </c>
      <c r="KUR21" s="499">
        <v>7</v>
      </c>
      <c r="KUS21" s="503" t="s">
        <v>284</v>
      </c>
      <c r="KUT21" s="499">
        <v>4</v>
      </c>
      <c r="KUU21" s="499">
        <v>4</v>
      </c>
      <c r="KUV21" s="499">
        <v>4</v>
      </c>
      <c r="KUW21" s="499">
        <v>4</v>
      </c>
      <c r="KUX21" s="499">
        <v>4</v>
      </c>
      <c r="KUY21" s="499">
        <v>4</v>
      </c>
      <c r="KUZ21" s="499">
        <v>3</v>
      </c>
      <c r="KVA21" s="499">
        <v>3</v>
      </c>
      <c r="KVB21" s="499">
        <v>4</v>
      </c>
      <c r="KVC21" s="499">
        <v>4</v>
      </c>
      <c r="KVD21" s="499">
        <v>4</v>
      </c>
      <c r="KVE21" s="500">
        <v>4</v>
      </c>
      <c r="KVF21" s="501">
        <v>3.6</v>
      </c>
      <c r="KVG21" s="501">
        <v>3.5</v>
      </c>
      <c r="KVH21" s="501">
        <v>3.6</v>
      </c>
      <c r="KVI21" s="501">
        <v>3.5</v>
      </c>
      <c r="KVJ21" s="501">
        <v>3.4</v>
      </c>
      <c r="KVK21" s="501">
        <v>3.6</v>
      </c>
      <c r="KVL21" s="501">
        <v>3.8</v>
      </c>
      <c r="KVM21" s="501">
        <v>3.8</v>
      </c>
      <c r="KVN21" s="501">
        <v>3.8</v>
      </c>
      <c r="KVO21" s="501">
        <v>4</v>
      </c>
      <c r="KVP21" s="501">
        <v>3.8</v>
      </c>
      <c r="KVQ21" s="502">
        <v>3.7</v>
      </c>
      <c r="KVR21" s="501">
        <v>3.3</v>
      </c>
      <c r="KVS21" s="501">
        <v>3.1</v>
      </c>
      <c r="KVT21" s="501">
        <v>3.1</v>
      </c>
      <c r="KVU21" s="501">
        <v>3.2</v>
      </c>
      <c r="KVV21" s="501">
        <v>3.1</v>
      </c>
      <c r="KVW21" s="501">
        <v>3.1</v>
      </c>
      <c r="KVX21" s="501">
        <v>2.9</v>
      </c>
      <c r="KVY21" s="501">
        <v>3</v>
      </c>
      <c r="KVZ21" s="501">
        <v>2.9</v>
      </c>
      <c r="KWA21" s="501">
        <v>2.8</v>
      </c>
      <c r="KWB21" s="501">
        <v>3.1</v>
      </c>
      <c r="KWC21" s="502">
        <v>3.4</v>
      </c>
      <c r="KWD21" s="499">
        <v>3.9</v>
      </c>
      <c r="KWE21" s="499">
        <v>4.2</v>
      </c>
      <c r="KWF21" s="499">
        <v>3.8</v>
      </c>
      <c r="KWG21" s="499">
        <v>3.3</v>
      </c>
      <c r="KWH21" s="499">
        <v>2.7</v>
      </c>
      <c r="KWI21" s="499">
        <v>2.5</v>
      </c>
      <c r="KWJ21" s="499">
        <v>2.7</v>
      </c>
      <c r="KWK21" s="499">
        <v>2.9</v>
      </c>
      <c r="KWL21" s="499">
        <v>2.8</v>
      </c>
      <c r="KWM21" s="499">
        <v>2.6</v>
      </c>
      <c r="KWN21" s="499">
        <v>2.4</v>
      </c>
      <c r="KWO21" s="500">
        <v>2.1</v>
      </c>
      <c r="KWP21" s="499">
        <v>2.1</v>
      </c>
      <c r="KWQ21" s="499">
        <v>2.2000000000000002</v>
      </c>
      <c r="KWR21" s="499">
        <v>2.6</v>
      </c>
      <c r="KWS21" s="499">
        <v>3.1</v>
      </c>
      <c r="KWT21" s="499">
        <v>3.6</v>
      </c>
      <c r="KWU21" s="499">
        <v>4.0999999999999996</v>
      </c>
      <c r="KWV21" s="499">
        <v>4.2</v>
      </c>
      <c r="KWW21" s="499">
        <v>4.3</v>
      </c>
      <c r="KWX21" s="499">
        <v>4.3</v>
      </c>
      <c r="KWY21" s="499">
        <v>4.5999999999999996</v>
      </c>
      <c r="KWZ21" s="499">
        <v>5.2</v>
      </c>
      <c r="KXA21" s="500">
        <v>5.7</v>
      </c>
      <c r="KXB21" s="499">
        <v>6.1</v>
      </c>
      <c r="KXC21" s="499">
        <v>6.4</v>
      </c>
      <c r="KXD21" s="499">
        <v>7</v>
      </c>
      <c r="KXE21" s="503" t="s">
        <v>284</v>
      </c>
      <c r="KXF21" s="499">
        <v>4</v>
      </c>
      <c r="KXG21" s="499">
        <v>4</v>
      </c>
      <c r="KXH21" s="499">
        <v>4</v>
      </c>
      <c r="KXI21" s="499">
        <v>4</v>
      </c>
      <c r="KXJ21" s="499">
        <v>4</v>
      </c>
      <c r="KXK21" s="499">
        <v>4</v>
      </c>
      <c r="KXL21" s="499">
        <v>3</v>
      </c>
      <c r="KXM21" s="499">
        <v>3</v>
      </c>
      <c r="KXN21" s="499">
        <v>4</v>
      </c>
      <c r="KXO21" s="499">
        <v>4</v>
      </c>
      <c r="KXP21" s="499">
        <v>4</v>
      </c>
      <c r="KXQ21" s="500">
        <v>4</v>
      </c>
      <c r="KXR21" s="501">
        <v>3.6</v>
      </c>
      <c r="KXS21" s="501">
        <v>3.5</v>
      </c>
      <c r="KXT21" s="501">
        <v>3.6</v>
      </c>
      <c r="KXU21" s="501">
        <v>3.5</v>
      </c>
      <c r="KXV21" s="501">
        <v>3.4</v>
      </c>
      <c r="KXW21" s="501">
        <v>3.6</v>
      </c>
      <c r="KXX21" s="501">
        <v>3.8</v>
      </c>
      <c r="KXY21" s="501">
        <v>3.8</v>
      </c>
      <c r="KXZ21" s="501">
        <v>3.8</v>
      </c>
      <c r="KYA21" s="501">
        <v>4</v>
      </c>
      <c r="KYB21" s="501">
        <v>3.8</v>
      </c>
      <c r="KYC21" s="502">
        <v>3.7</v>
      </c>
      <c r="KYD21" s="501">
        <v>3.3</v>
      </c>
      <c r="KYE21" s="501">
        <v>3.1</v>
      </c>
      <c r="KYF21" s="501">
        <v>3.1</v>
      </c>
      <c r="KYG21" s="501">
        <v>3.2</v>
      </c>
      <c r="KYH21" s="501">
        <v>3.1</v>
      </c>
      <c r="KYI21" s="501">
        <v>3.1</v>
      </c>
      <c r="KYJ21" s="501">
        <v>2.9</v>
      </c>
      <c r="KYK21" s="501">
        <v>3</v>
      </c>
      <c r="KYL21" s="501">
        <v>2.9</v>
      </c>
      <c r="KYM21" s="501">
        <v>2.8</v>
      </c>
      <c r="KYN21" s="501">
        <v>3.1</v>
      </c>
      <c r="KYO21" s="502">
        <v>3.4</v>
      </c>
      <c r="KYP21" s="499">
        <v>3.9</v>
      </c>
      <c r="KYQ21" s="499">
        <v>4.2</v>
      </c>
      <c r="KYR21" s="499">
        <v>3.8</v>
      </c>
      <c r="KYS21" s="499">
        <v>3.3</v>
      </c>
      <c r="KYT21" s="499">
        <v>2.7</v>
      </c>
      <c r="KYU21" s="499">
        <v>2.5</v>
      </c>
      <c r="KYV21" s="499">
        <v>2.7</v>
      </c>
      <c r="KYW21" s="499">
        <v>2.9</v>
      </c>
      <c r="KYX21" s="499">
        <v>2.8</v>
      </c>
      <c r="KYY21" s="499">
        <v>2.6</v>
      </c>
      <c r="KYZ21" s="499">
        <v>2.4</v>
      </c>
      <c r="KZA21" s="500">
        <v>2.1</v>
      </c>
      <c r="KZB21" s="499">
        <v>2.1</v>
      </c>
      <c r="KZC21" s="499">
        <v>2.2000000000000002</v>
      </c>
      <c r="KZD21" s="499">
        <v>2.6</v>
      </c>
      <c r="KZE21" s="499">
        <v>3.1</v>
      </c>
      <c r="KZF21" s="499">
        <v>3.6</v>
      </c>
      <c r="KZG21" s="499">
        <v>4.0999999999999996</v>
      </c>
      <c r="KZH21" s="499">
        <v>4.2</v>
      </c>
      <c r="KZI21" s="499">
        <v>4.3</v>
      </c>
      <c r="KZJ21" s="499">
        <v>4.3</v>
      </c>
      <c r="KZK21" s="499">
        <v>4.5999999999999996</v>
      </c>
      <c r="KZL21" s="499">
        <v>5.2</v>
      </c>
      <c r="KZM21" s="500">
        <v>5.7</v>
      </c>
      <c r="KZN21" s="499">
        <v>6.1</v>
      </c>
      <c r="KZO21" s="499">
        <v>6.4</v>
      </c>
      <c r="KZP21" s="499">
        <v>7</v>
      </c>
      <c r="KZQ21" s="503" t="s">
        <v>284</v>
      </c>
      <c r="KZR21" s="499">
        <v>4</v>
      </c>
      <c r="KZS21" s="499">
        <v>4</v>
      </c>
      <c r="KZT21" s="499">
        <v>4</v>
      </c>
      <c r="KZU21" s="499">
        <v>4</v>
      </c>
      <c r="KZV21" s="499">
        <v>4</v>
      </c>
      <c r="KZW21" s="499">
        <v>4</v>
      </c>
      <c r="KZX21" s="499">
        <v>3</v>
      </c>
      <c r="KZY21" s="499">
        <v>3</v>
      </c>
      <c r="KZZ21" s="499">
        <v>4</v>
      </c>
      <c r="LAA21" s="499">
        <v>4</v>
      </c>
      <c r="LAB21" s="499">
        <v>4</v>
      </c>
      <c r="LAC21" s="500">
        <v>4</v>
      </c>
      <c r="LAD21" s="501">
        <v>3.6</v>
      </c>
      <c r="LAE21" s="501">
        <v>3.5</v>
      </c>
      <c r="LAF21" s="501">
        <v>3.6</v>
      </c>
      <c r="LAG21" s="501">
        <v>3.5</v>
      </c>
      <c r="LAH21" s="501">
        <v>3.4</v>
      </c>
      <c r="LAI21" s="501">
        <v>3.6</v>
      </c>
      <c r="LAJ21" s="501">
        <v>3.8</v>
      </c>
      <c r="LAK21" s="501">
        <v>3.8</v>
      </c>
      <c r="LAL21" s="501">
        <v>3.8</v>
      </c>
      <c r="LAM21" s="501">
        <v>4</v>
      </c>
      <c r="LAN21" s="501">
        <v>3.8</v>
      </c>
      <c r="LAO21" s="502">
        <v>3.7</v>
      </c>
      <c r="LAP21" s="501">
        <v>3.3</v>
      </c>
      <c r="LAQ21" s="501">
        <v>3.1</v>
      </c>
      <c r="LAR21" s="501">
        <v>3.1</v>
      </c>
      <c r="LAS21" s="501">
        <v>3.2</v>
      </c>
      <c r="LAT21" s="501">
        <v>3.1</v>
      </c>
      <c r="LAU21" s="501">
        <v>3.1</v>
      </c>
      <c r="LAV21" s="501">
        <v>2.9</v>
      </c>
      <c r="LAW21" s="501">
        <v>3</v>
      </c>
      <c r="LAX21" s="501">
        <v>2.9</v>
      </c>
      <c r="LAY21" s="501">
        <v>2.8</v>
      </c>
      <c r="LAZ21" s="501">
        <v>3.1</v>
      </c>
      <c r="LBA21" s="502">
        <v>3.4</v>
      </c>
      <c r="LBB21" s="499">
        <v>3.9</v>
      </c>
      <c r="LBC21" s="499">
        <v>4.2</v>
      </c>
      <c r="LBD21" s="499">
        <v>3.8</v>
      </c>
      <c r="LBE21" s="499">
        <v>3.3</v>
      </c>
      <c r="LBF21" s="499">
        <v>2.7</v>
      </c>
      <c r="LBG21" s="499">
        <v>2.5</v>
      </c>
      <c r="LBH21" s="499">
        <v>2.7</v>
      </c>
      <c r="LBI21" s="499">
        <v>2.9</v>
      </c>
      <c r="LBJ21" s="499">
        <v>2.8</v>
      </c>
      <c r="LBK21" s="499">
        <v>2.6</v>
      </c>
      <c r="LBL21" s="499">
        <v>2.4</v>
      </c>
      <c r="LBM21" s="500">
        <v>2.1</v>
      </c>
      <c r="LBN21" s="499">
        <v>2.1</v>
      </c>
      <c r="LBO21" s="499">
        <v>2.2000000000000002</v>
      </c>
      <c r="LBP21" s="499">
        <v>2.6</v>
      </c>
      <c r="LBQ21" s="499">
        <v>3.1</v>
      </c>
      <c r="LBR21" s="499">
        <v>3.6</v>
      </c>
      <c r="LBS21" s="499">
        <v>4.0999999999999996</v>
      </c>
      <c r="LBT21" s="499">
        <v>4.2</v>
      </c>
      <c r="LBU21" s="499">
        <v>4.3</v>
      </c>
      <c r="LBV21" s="499">
        <v>4.3</v>
      </c>
      <c r="LBW21" s="499">
        <v>4.5999999999999996</v>
      </c>
      <c r="LBX21" s="499">
        <v>5.2</v>
      </c>
      <c r="LBY21" s="500">
        <v>5.7</v>
      </c>
      <c r="LBZ21" s="499">
        <v>6.1</v>
      </c>
      <c r="LCA21" s="499">
        <v>6.4</v>
      </c>
      <c r="LCB21" s="499">
        <v>7</v>
      </c>
      <c r="LCC21" s="503" t="s">
        <v>284</v>
      </c>
      <c r="LCD21" s="499">
        <v>4</v>
      </c>
      <c r="LCE21" s="499">
        <v>4</v>
      </c>
      <c r="LCF21" s="499">
        <v>4</v>
      </c>
      <c r="LCG21" s="499">
        <v>4</v>
      </c>
      <c r="LCH21" s="499">
        <v>4</v>
      </c>
      <c r="LCI21" s="499">
        <v>4</v>
      </c>
      <c r="LCJ21" s="499">
        <v>3</v>
      </c>
      <c r="LCK21" s="499">
        <v>3</v>
      </c>
      <c r="LCL21" s="499">
        <v>4</v>
      </c>
      <c r="LCM21" s="499">
        <v>4</v>
      </c>
      <c r="LCN21" s="499">
        <v>4</v>
      </c>
      <c r="LCO21" s="500">
        <v>4</v>
      </c>
      <c r="LCP21" s="501">
        <v>3.6</v>
      </c>
      <c r="LCQ21" s="501">
        <v>3.5</v>
      </c>
      <c r="LCR21" s="501">
        <v>3.6</v>
      </c>
      <c r="LCS21" s="501">
        <v>3.5</v>
      </c>
      <c r="LCT21" s="501">
        <v>3.4</v>
      </c>
      <c r="LCU21" s="501">
        <v>3.6</v>
      </c>
      <c r="LCV21" s="501">
        <v>3.8</v>
      </c>
      <c r="LCW21" s="501">
        <v>3.8</v>
      </c>
      <c r="LCX21" s="501">
        <v>3.8</v>
      </c>
      <c r="LCY21" s="501">
        <v>4</v>
      </c>
      <c r="LCZ21" s="501">
        <v>3.8</v>
      </c>
      <c r="LDA21" s="502">
        <v>3.7</v>
      </c>
      <c r="LDB21" s="501">
        <v>3.3</v>
      </c>
      <c r="LDC21" s="501">
        <v>3.1</v>
      </c>
      <c r="LDD21" s="501">
        <v>3.1</v>
      </c>
      <c r="LDE21" s="501">
        <v>3.2</v>
      </c>
      <c r="LDF21" s="501">
        <v>3.1</v>
      </c>
      <c r="LDG21" s="501">
        <v>3.1</v>
      </c>
      <c r="LDH21" s="501">
        <v>2.9</v>
      </c>
      <c r="LDI21" s="501">
        <v>3</v>
      </c>
      <c r="LDJ21" s="501">
        <v>2.9</v>
      </c>
      <c r="LDK21" s="501">
        <v>2.8</v>
      </c>
      <c r="LDL21" s="501">
        <v>3.1</v>
      </c>
      <c r="LDM21" s="502">
        <v>3.4</v>
      </c>
      <c r="LDN21" s="499">
        <v>3.9</v>
      </c>
      <c r="LDO21" s="499">
        <v>4.2</v>
      </c>
      <c r="LDP21" s="499">
        <v>3.8</v>
      </c>
      <c r="LDQ21" s="499">
        <v>3.3</v>
      </c>
      <c r="LDR21" s="499">
        <v>2.7</v>
      </c>
      <c r="LDS21" s="499">
        <v>2.5</v>
      </c>
      <c r="LDT21" s="499">
        <v>2.7</v>
      </c>
      <c r="LDU21" s="499">
        <v>2.9</v>
      </c>
      <c r="LDV21" s="499">
        <v>2.8</v>
      </c>
      <c r="LDW21" s="499">
        <v>2.6</v>
      </c>
      <c r="LDX21" s="499">
        <v>2.4</v>
      </c>
      <c r="LDY21" s="500">
        <v>2.1</v>
      </c>
      <c r="LDZ21" s="499">
        <v>2.1</v>
      </c>
      <c r="LEA21" s="499">
        <v>2.2000000000000002</v>
      </c>
      <c r="LEB21" s="499">
        <v>2.6</v>
      </c>
      <c r="LEC21" s="499">
        <v>3.1</v>
      </c>
      <c r="LED21" s="499">
        <v>3.6</v>
      </c>
      <c r="LEE21" s="499">
        <v>4.0999999999999996</v>
      </c>
      <c r="LEF21" s="499">
        <v>4.2</v>
      </c>
      <c r="LEG21" s="499">
        <v>4.3</v>
      </c>
      <c r="LEH21" s="499">
        <v>4.3</v>
      </c>
      <c r="LEI21" s="499">
        <v>4.5999999999999996</v>
      </c>
      <c r="LEJ21" s="499">
        <v>5.2</v>
      </c>
      <c r="LEK21" s="500">
        <v>5.7</v>
      </c>
      <c r="LEL21" s="499">
        <v>6.1</v>
      </c>
      <c r="LEM21" s="499">
        <v>6.4</v>
      </c>
      <c r="LEN21" s="499">
        <v>7</v>
      </c>
      <c r="LEO21" s="503" t="s">
        <v>284</v>
      </c>
      <c r="LEP21" s="499">
        <v>4</v>
      </c>
      <c r="LEQ21" s="499">
        <v>4</v>
      </c>
      <c r="LER21" s="499">
        <v>4</v>
      </c>
      <c r="LES21" s="499">
        <v>4</v>
      </c>
      <c r="LET21" s="499">
        <v>4</v>
      </c>
      <c r="LEU21" s="499">
        <v>4</v>
      </c>
      <c r="LEV21" s="499">
        <v>3</v>
      </c>
      <c r="LEW21" s="499">
        <v>3</v>
      </c>
      <c r="LEX21" s="499">
        <v>4</v>
      </c>
      <c r="LEY21" s="499">
        <v>4</v>
      </c>
      <c r="LEZ21" s="499">
        <v>4</v>
      </c>
      <c r="LFA21" s="500">
        <v>4</v>
      </c>
      <c r="LFB21" s="501">
        <v>3.6</v>
      </c>
      <c r="LFC21" s="501">
        <v>3.5</v>
      </c>
      <c r="LFD21" s="501">
        <v>3.6</v>
      </c>
      <c r="LFE21" s="501">
        <v>3.5</v>
      </c>
      <c r="LFF21" s="501">
        <v>3.4</v>
      </c>
      <c r="LFG21" s="501">
        <v>3.6</v>
      </c>
      <c r="LFH21" s="501">
        <v>3.8</v>
      </c>
      <c r="LFI21" s="501">
        <v>3.8</v>
      </c>
      <c r="LFJ21" s="501">
        <v>3.8</v>
      </c>
      <c r="LFK21" s="501">
        <v>4</v>
      </c>
      <c r="LFL21" s="501">
        <v>3.8</v>
      </c>
      <c r="LFM21" s="502">
        <v>3.7</v>
      </c>
      <c r="LFN21" s="501">
        <v>3.3</v>
      </c>
      <c r="LFO21" s="501">
        <v>3.1</v>
      </c>
      <c r="LFP21" s="501">
        <v>3.1</v>
      </c>
      <c r="LFQ21" s="501">
        <v>3.2</v>
      </c>
      <c r="LFR21" s="501">
        <v>3.1</v>
      </c>
      <c r="LFS21" s="501">
        <v>3.1</v>
      </c>
      <c r="LFT21" s="501">
        <v>2.9</v>
      </c>
      <c r="LFU21" s="501">
        <v>3</v>
      </c>
      <c r="LFV21" s="501">
        <v>2.9</v>
      </c>
      <c r="LFW21" s="501">
        <v>2.8</v>
      </c>
      <c r="LFX21" s="501">
        <v>3.1</v>
      </c>
      <c r="LFY21" s="502">
        <v>3.4</v>
      </c>
      <c r="LFZ21" s="499">
        <v>3.9</v>
      </c>
      <c r="LGA21" s="499">
        <v>4.2</v>
      </c>
      <c r="LGB21" s="499">
        <v>3.8</v>
      </c>
      <c r="LGC21" s="499">
        <v>3.3</v>
      </c>
      <c r="LGD21" s="499">
        <v>2.7</v>
      </c>
      <c r="LGE21" s="499">
        <v>2.5</v>
      </c>
      <c r="LGF21" s="499">
        <v>2.7</v>
      </c>
      <c r="LGG21" s="499">
        <v>2.9</v>
      </c>
      <c r="LGH21" s="499">
        <v>2.8</v>
      </c>
      <c r="LGI21" s="499">
        <v>2.6</v>
      </c>
      <c r="LGJ21" s="499">
        <v>2.4</v>
      </c>
      <c r="LGK21" s="500">
        <v>2.1</v>
      </c>
      <c r="LGL21" s="499">
        <v>2.1</v>
      </c>
      <c r="LGM21" s="499">
        <v>2.2000000000000002</v>
      </c>
      <c r="LGN21" s="499">
        <v>2.6</v>
      </c>
      <c r="LGO21" s="499">
        <v>3.1</v>
      </c>
      <c r="LGP21" s="499">
        <v>3.6</v>
      </c>
      <c r="LGQ21" s="499">
        <v>4.0999999999999996</v>
      </c>
      <c r="LGR21" s="499">
        <v>4.2</v>
      </c>
      <c r="LGS21" s="499">
        <v>4.3</v>
      </c>
      <c r="LGT21" s="499">
        <v>4.3</v>
      </c>
      <c r="LGU21" s="499">
        <v>4.5999999999999996</v>
      </c>
      <c r="LGV21" s="499">
        <v>5.2</v>
      </c>
      <c r="LGW21" s="500">
        <v>5.7</v>
      </c>
      <c r="LGX21" s="499">
        <v>6.1</v>
      </c>
      <c r="LGY21" s="499">
        <v>6.4</v>
      </c>
      <c r="LGZ21" s="499">
        <v>7</v>
      </c>
      <c r="LHA21" s="503" t="s">
        <v>284</v>
      </c>
      <c r="LHB21" s="499">
        <v>4</v>
      </c>
      <c r="LHC21" s="499">
        <v>4</v>
      </c>
      <c r="LHD21" s="499">
        <v>4</v>
      </c>
      <c r="LHE21" s="499">
        <v>4</v>
      </c>
      <c r="LHF21" s="499">
        <v>4</v>
      </c>
      <c r="LHG21" s="499">
        <v>4</v>
      </c>
      <c r="LHH21" s="499">
        <v>3</v>
      </c>
      <c r="LHI21" s="499">
        <v>3</v>
      </c>
      <c r="LHJ21" s="499">
        <v>4</v>
      </c>
      <c r="LHK21" s="499">
        <v>4</v>
      </c>
      <c r="LHL21" s="499">
        <v>4</v>
      </c>
      <c r="LHM21" s="500">
        <v>4</v>
      </c>
      <c r="LHN21" s="501">
        <v>3.6</v>
      </c>
      <c r="LHO21" s="501">
        <v>3.5</v>
      </c>
      <c r="LHP21" s="501">
        <v>3.6</v>
      </c>
      <c r="LHQ21" s="501">
        <v>3.5</v>
      </c>
      <c r="LHR21" s="501">
        <v>3.4</v>
      </c>
      <c r="LHS21" s="501">
        <v>3.6</v>
      </c>
      <c r="LHT21" s="501">
        <v>3.8</v>
      </c>
      <c r="LHU21" s="501">
        <v>3.8</v>
      </c>
      <c r="LHV21" s="501">
        <v>3.8</v>
      </c>
      <c r="LHW21" s="501">
        <v>4</v>
      </c>
      <c r="LHX21" s="501">
        <v>3.8</v>
      </c>
      <c r="LHY21" s="502">
        <v>3.7</v>
      </c>
      <c r="LHZ21" s="501">
        <v>3.3</v>
      </c>
      <c r="LIA21" s="501">
        <v>3.1</v>
      </c>
      <c r="LIB21" s="501">
        <v>3.1</v>
      </c>
      <c r="LIC21" s="501">
        <v>3.2</v>
      </c>
      <c r="LID21" s="501">
        <v>3.1</v>
      </c>
      <c r="LIE21" s="501">
        <v>3.1</v>
      </c>
      <c r="LIF21" s="501">
        <v>2.9</v>
      </c>
      <c r="LIG21" s="501">
        <v>3</v>
      </c>
      <c r="LIH21" s="501">
        <v>2.9</v>
      </c>
      <c r="LII21" s="501">
        <v>2.8</v>
      </c>
      <c r="LIJ21" s="501">
        <v>3.1</v>
      </c>
      <c r="LIK21" s="502">
        <v>3.4</v>
      </c>
      <c r="LIL21" s="499">
        <v>3.9</v>
      </c>
      <c r="LIM21" s="499">
        <v>4.2</v>
      </c>
      <c r="LIN21" s="499">
        <v>3.8</v>
      </c>
      <c r="LIO21" s="499">
        <v>3.3</v>
      </c>
      <c r="LIP21" s="499">
        <v>2.7</v>
      </c>
      <c r="LIQ21" s="499">
        <v>2.5</v>
      </c>
      <c r="LIR21" s="499">
        <v>2.7</v>
      </c>
      <c r="LIS21" s="499">
        <v>2.9</v>
      </c>
      <c r="LIT21" s="499">
        <v>2.8</v>
      </c>
      <c r="LIU21" s="499">
        <v>2.6</v>
      </c>
      <c r="LIV21" s="499">
        <v>2.4</v>
      </c>
      <c r="LIW21" s="500">
        <v>2.1</v>
      </c>
      <c r="LIX21" s="499">
        <v>2.1</v>
      </c>
      <c r="LIY21" s="499">
        <v>2.2000000000000002</v>
      </c>
      <c r="LIZ21" s="499">
        <v>2.6</v>
      </c>
      <c r="LJA21" s="499">
        <v>3.1</v>
      </c>
      <c r="LJB21" s="499">
        <v>3.6</v>
      </c>
      <c r="LJC21" s="499">
        <v>4.0999999999999996</v>
      </c>
      <c r="LJD21" s="499">
        <v>4.2</v>
      </c>
      <c r="LJE21" s="499">
        <v>4.3</v>
      </c>
      <c r="LJF21" s="499">
        <v>4.3</v>
      </c>
      <c r="LJG21" s="499">
        <v>4.5999999999999996</v>
      </c>
      <c r="LJH21" s="499">
        <v>5.2</v>
      </c>
      <c r="LJI21" s="500">
        <v>5.7</v>
      </c>
      <c r="LJJ21" s="499">
        <v>6.1</v>
      </c>
      <c r="LJK21" s="499">
        <v>6.4</v>
      </c>
      <c r="LJL21" s="499">
        <v>7</v>
      </c>
      <c r="LJM21" s="503" t="s">
        <v>284</v>
      </c>
      <c r="LJN21" s="499">
        <v>4</v>
      </c>
      <c r="LJO21" s="499">
        <v>4</v>
      </c>
      <c r="LJP21" s="499">
        <v>4</v>
      </c>
      <c r="LJQ21" s="499">
        <v>4</v>
      </c>
      <c r="LJR21" s="499">
        <v>4</v>
      </c>
      <c r="LJS21" s="499">
        <v>4</v>
      </c>
      <c r="LJT21" s="499">
        <v>3</v>
      </c>
      <c r="LJU21" s="499">
        <v>3</v>
      </c>
      <c r="LJV21" s="499">
        <v>4</v>
      </c>
      <c r="LJW21" s="499">
        <v>4</v>
      </c>
      <c r="LJX21" s="499">
        <v>4</v>
      </c>
      <c r="LJY21" s="500">
        <v>4</v>
      </c>
      <c r="LJZ21" s="501">
        <v>3.6</v>
      </c>
      <c r="LKA21" s="501">
        <v>3.5</v>
      </c>
      <c r="LKB21" s="501">
        <v>3.6</v>
      </c>
      <c r="LKC21" s="501">
        <v>3.5</v>
      </c>
      <c r="LKD21" s="501">
        <v>3.4</v>
      </c>
      <c r="LKE21" s="501">
        <v>3.6</v>
      </c>
      <c r="LKF21" s="501">
        <v>3.8</v>
      </c>
      <c r="LKG21" s="501">
        <v>3.8</v>
      </c>
      <c r="LKH21" s="501">
        <v>3.8</v>
      </c>
      <c r="LKI21" s="501">
        <v>4</v>
      </c>
      <c r="LKJ21" s="501">
        <v>3.8</v>
      </c>
      <c r="LKK21" s="502">
        <v>3.7</v>
      </c>
      <c r="LKL21" s="501">
        <v>3.3</v>
      </c>
      <c r="LKM21" s="501">
        <v>3.1</v>
      </c>
      <c r="LKN21" s="501">
        <v>3.1</v>
      </c>
      <c r="LKO21" s="501">
        <v>3.2</v>
      </c>
      <c r="LKP21" s="501">
        <v>3.1</v>
      </c>
      <c r="LKQ21" s="501">
        <v>3.1</v>
      </c>
      <c r="LKR21" s="501">
        <v>2.9</v>
      </c>
      <c r="LKS21" s="501">
        <v>3</v>
      </c>
      <c r="LKT21" s="501">
        <v>2.9</v>
      </c>
      <c r="LKU21" s="501">
        <v>2.8</v>
      </c>
      <c r="LKV21" s="501">
        <v>3.1</v>
      </c>
      <c r="LKW21" s="502">
        <v>3.4</v>
      </c>
      <c r="LKX21" s="499">
        <v>3.9</v>
      </c>
      <c r="LKY21" s="499">
        <v>4.2</v>
      </c>
      <c r="LKZ21" s="499">
        <v>3.8</v>
      </c>
      <c r="LLA21" s="499">
        <v>3.3</v>
      </c>
      <c r="LLB21" s="499">
        <v>2.7</v>
      </c>
      <c r="LLC21" s="499">
        <v>2.5</v>
      </c>
      <c r="LLD21" s="499">
        <v>2.7</v>
      </c>
      <c r="LLE21" s="499">
        <v>2.9</v>
      </c>
      <c r="LLF21" s="499">
        <v>2.8</v>
      </c>
      <c r="LLG21" s="499">
        <v>2.6</v>
      </c>
      <c r="LLH21" s="499">
        <v>2.4</v>
      </c>
      <c r="LLI21" s="500">
        <v>2.1</v>
      </c>
      <c r="LLJ21" s="499">
        <v>2.1</v>
      </c>
      <c r="LLK21" s="499">
        <v>2.2000000000000002</v>
      </c>
      <c r="LLL21" s="499">
        <v>2.6</v>
      </c>
      <c r="LLM21" s="499">
        <v>3.1</v>
      </c>
      <c r="LLN21" s="499">
        <v>3.6</v>
      </c>
      <c r="LLO21" s="499">
        <v>4.0999999999999996</v>
      </c>
      <c r="LLP21" s="499">
        <v>4.2</v>
      </c>
      <c r="LLQ21" s="499">
        <v>4.3</v>
      </c>
      <c r="LLR21" s="499">
        <v>4.3</v>
      </c>
      <c r="LLS21" s="499">
        <v>4.5999999999999996</v>
      </c>
      <c r="LLT21" s="499">
        <v>5.2</v>
      </c>
      <c r="LLU21" s="500">
        <v>5.7</v>
      </c>
      <c r="LLV21" s="499">
        <v>6.1</v>
      </c>
      <c r="LLW21" s="499">
        <v>6.4</v>
      </c>
      <c r="LLX21" s="499">
        <v>7</v>
      </c>
      <c r="LLY21" s="503" t="s">
        <v>284</v>
      </c>
      <c r="LLZ21" s="499">
        <v>4</v>
      </c>
      <c r="LMA21" s="499">
        <v>4</v>
      </c>
      <c r="LMB21" s="499">
        <v>4</v>
      </c>
      <c r="LMC21" s="499">
        <v>4</v>
      </c>
      <c r="LMD21" s="499">
        <v>4</v>
      </c>
      <c r="LME21" s="499">
        <v>4</v>
      </c>
      <c r="LMF21" s="499">
        <v>3</v>
      </c>
      <c r="LMG21" s="499">
        <v>3</v>
      </c>
      <c r="LMH21" s="499">
        <v>4</v>
      </c>
      <c r="LMI21" s="499">
        <v>4</v>
      </c>
      <c r="LMJ21" s="499">
        <v>4</v>
      </c>
      <c r="LMK21" s="500">
        <v>4</v>
      </c>
      <c r="LML21" s="501">
        <v>3.6</v>
      </c>
      <c r="LMM21" s="501">
        <v>3.5</v>
      </c>
      <c r="LMN21" s="501">
        <v>3.6</v>
      </c>
      <c r="LMO21" s="501">
        <v>3.5</v>
      </c>
      <c r="LMP21" s="501">
        <v>3.4</v>
      </c>
      <c r="LMQ21" s="501">
        <v>3.6</v>
      </c>
      <c r="LMR21" s="501">
        <v>3.8</v>
      </c>
      <c r="LMS21" s="501">
        <v>3.8</v>
      </c>
      <c r="LMT21" s="501">
        <v>3.8</v>
      </c>
      <c r="LMU21" s="501">
        <v>4</v>
      </c>
      <c r="LMV21" s="501">
        <v>3.8</v>
      </c>
      <c r="LMW21" s="502">
        <v>3.7</v>
      </c>
      <c r="LMX21" s="501">
        <v>3.3</v>
      </c>
      <c r="LMY21" s="501">
        <v>3.1</v>
      </c>
      <c r="LMZ21" s="501">
        <v>3.1</v>
      </c>
      <c r="LNA21" s="501">
        <v>3.2</v>
      </c>
      <c r="LNB21" s="501">
        <v>3.1</v>
      </c>
      <c r="LNC21" s="501">
        <v>3.1</v>
      </c>
      <c r="LND21" s="501">
        <v>2.9</v>
      </c>
      <c r="LNE21" s="501">
        <v>3</v>
      </c>
      <c r="LNF21" s="501">
        <v>2.9</v>
      </c>
      <c r="LNG21" s="501">
        <v>2.8</v>
      </c>
      <c r="LNH21" s="501">
        <v>3.1</v>
      </c>
      <c r="LNI21" s="502">
        <v>3.4</v>
      </c>
      <c r="LNJ21" s="499">
        <v>3.9</v>
      </c>
      <c r="LNK21" s="499">
        <v>4.2</v>
      </c>
      <c r="LNL21" s="499">
        <v>3.8</v>
      </c>
      <c r="LNM21" s="499">
        <v>3.3</v>
      </c>
      <c r="LNN21" s="499">
        <v>2.7</v>
      </c>
      <c r="LNO21" s="499">
        <v>2.5</v>
      </c>
      <c r="LNP21" s="499">
        <v>2.7</v>
      </c>
      <c r="LNQ21" s="499">
        <v>2.9</v>
      </c>
      <c r="LNR21" s="499">
        <v>2.8</v>
      </c>
      <c r="LNS21" s="499">
        <v>2.6</v>
      </c>
      <c r="LNT21" s="499">
        <v>2.4</v>
      </c>
      <c r="LNU21" s="500">
        <v>2.1</v>
      </c>
      <c r="LNV21" s="499">
        <v>2.1</v>
      </c>
      <c r="LNW21" s="499">
        <v>2.2000000000000002</v>
      </c>
      <c r="LNX21" s="499">
        <v>2.6</v>
      </c>
      <c r="LNY21" s="499">
        <v>3.1</v>
      </c>
      <c r="LNZ21" s="499">
        <v>3.6</v>
      </c>
      <c r="LOA21" s="499">
        <v>4.0999999999999996</v>
      </c>
      <c r="LOB21" s="499">
        <v>4.2</v>
      </c>
      <c r="LOC21" s="499">
        <v>4.3</v>
      </c>
      <c r="LOD21" s="499">
        <v>4.3</v>
      </c>
      <c r="LOE21" s="499">
        <v>4.5999999999999996</v>
      </c>
      <c r="LOF21" s="499">
        <v>5.2</v>
      </c>
      <c r="LOG21" s="500">
        <v>5.7</v>
      </c>
      <c r="LOH21" s="499">
        <v>6.1</v>
      </c>
      <c r="LOI21" s="499">
        <v>6.4</v>
      </c>
      <c r="LOJ21" s="499">
        <v>7</v>
      </c>
      <c r="LOK21" s="503" t="s">
        <v>284</v>
      </c>
      <c r="LOL21" s="499">
        <v>4</v>
      </c>
      <c r="LOM21" s="499">
        <v>4</v>
      </c>
      <c r="LON21" s="499">
        <v>4</v>
      </c>
      <c r="LOO21" s="499">
        <v>4</v>
      </c>
      <c r="LOP21" s="499">
        <v>4</v>
      </c>
      <c r="LOQ21" s="499">
        <v>4</v>
      </c>
      <c r="LOR21" s="499">
        <v>3</v>
      </c>
      <c r="LOS21" s="499">
        <v>3</v>
      </c>
      <c r="LOT21" s="499">
        <v>4</v>
      </c>
      <c r="LOU21" s="499">
        <v>4</v>
      </c>
      <c r="LOV21" s="499">
        <v>4</v>
      </c>
      <c r="LOW21" s="500">
        <v>4</v>
      </c>
      <c r="LOX21" s="501">
        <v>3.6</v>
      </c>
      <c r="LOY21" s="501">
        <v>3.5</v>
      </c>
      <c r="LOZ21" s="501">
        <v>3.6</v>
      </c>
      <c r="LPA21" s="501">
        <v>3.5</v>
      </c>
      <c r="LPB21" s="501">
        <v>3.4</v>
      </c>
      <c r="LPC21" s="501">
        <v>3.6</v>
      </c>
      <c r="LPD21" s="501">
        <v>3.8</v>
      </c>
      <c r="LPE21" s="501">
        <v>3.8</v>
      </c>
      <c r="LPF21" s="501">
        <v>3.8</v>
      </c>
      <c r="LPG21" s="501">
        <v>4</v>
      </c>
      <c r="LPH21" s="501">
        <v>3.8</v>
      </c>
      <c r="LPI21" s="502">
        <v>3.7</v>
      </c>
      <c r="LPJ21" s="501">
        <v>3.3</v>
      </c>
      <c r="LPK21" s="501">
        <v>3.1</v>
      </c>
      <c r="LPL21" s="501">
        <v>3.1</v>
      </c>
      <c r="LPM21" s="501">
        <v>3.2</v>
      </c>
      <c r="LPN21" s="501">
        <v>3.1</v>
      </c>
      <c r="LPO21" s="501">
        <v>3.1</v>
      </c>
      <c r="LPP21" s="501">
        <v>2.9</v>
      </c>
      <c r="LPQ21" s="501">
        <v>3</v>
      </c>
      <c r="LPR21" s="501">
        <v>2.9</v>
      </c>
      <c r="LPS21" s="501">
        <v>2.8</v>
      </c>
      <c r="LPT21" s="501">
        <v>3.1</v>
      </c>
      <c r="LPU21" s="502">
        <v>3.4</v>
      </c>
      <c r="LPV21" s="499">
        <v>3.9</v>
      </c>
      <c r="LPW21" s="499">
        <v>4.2</v>
      </c>
      <c r="LPX21" s="499">
        <v>3.8</v>
      </c>
      <c r="LPY21" s="499">
        <v>3.3</v>
      </c>
      <c r="LPZ21" s="499">
        <v>2.7</v>
      </c>
      <c r="LQA21" s="499">
        <v>2.5</v>
      </c>
      <c r="LQB21" s="499">
        <v>2.7</v>
      </c>
      <c r="LQC21" s="499">
        <v>2.9</v>
      </c>
      <c r="LQD21" s="499">
        <v>2.8</v>
      </c>
      <c r="LQE21" s="499">
        <v>2.6</v>
      </c>
      <c r="LQF21" s="499">
        <v>2.4</v>
      </c>
      <c r="LQG21" s="500">
        <v>2.1</v>
      </c>
      <c r="LQH21" s="499">
        <v>2.1</v>
      </c>
      <c r="LQI21" s="499">
        <v>2.2000000000000002</v>
      </c>
      <c r="LQJ21" s="499">
        <v>2.6</v>
      </c>
      <c r="LQK21" s="499">
        <v>3.1</v>
      </c>
      <c r="LQL21" s="499">
        <v>3.6</v>
      </c>
      <c r="LQM21" s="499">
        <v>4.0999999999999996</v>
      </c>
      <c r="LQN21" s="499">
        <v>4.2</v>
      </c>
      <c r="LQO21" s="499">
        <v>4.3</v>
      </c>
      <c r="LQP21" s="499">
        <v>4.3</v>
      </c>
      <c r="LQQ21" s="499">
        <v>4.5999999999999996</v>
      </c>
      <c r="LQR21" s="499">
        <v>5.2</v>
      </c>
      <c r="LQS21" s="500">
        <v>5.7</v>
      </c>
      <c r="LQT21" s="499">
        <v>6.1</v>
      </c>
      <c r="LQU21" s="499">
        <v>6.4</v>
      </c>
      <c r="LQV21" s="499">
        <v>7</v>
      </c>
      <c r="LQW21" s="503" t="s">
        <v>284</v>
      </c>
      <c r="LQX21" s="499">
        <v>4</v>
      </c>
      <c r="LQY21" s="499">
        <v>4</v>
      </c>
      <c r="LQZ21" s="499">
        <v>4</v>
      </c>
      <c r="LRA21" s="499">
        <v>4</v>
      </c>
      <c r="LRB21" s="499">
        <v>4</v>
      </c>
      <c r="LRC21" s="499">
        <v>4</v>
      </c>
      <c r="LRD21" s="499">
        <v>3</v>
      </c>
      <c r="LRE21" s="499">
        <v>3</v>
      </c>
      <c r="LRF21" s="499">
        <v>4</v>
      </c>
      <c r="LRG21" s="499">
        <v>4</v>
      </c>
      <c r="LRH21" s="499">
        <v>4</v>
      </c>
      <c r="LRI21" s="500">
        <v>4</v>
      </c>
      <c r="LRJ21" s="501">
        <v>3.6</v>
      </c>
      <c r="LRK21" s="501">
        <v>3.5</v>
      </c>
      <c r="LRL21" s="501">
        <v>3.6</v>
      </c>
      <c r="LRM21" s="501">
        <v>3.5</v>
      </c>
      <c r="LRN21" s="501">
        <v>3.4</v>
      </c>
      <c r="LRO21" s="501">
        <v>3.6</v>
      </c>
      <c r="LRP21" s="501">
        <v>3.8</v>
      </c>
      <c r="LRQ21" s="501">
        <v>3.8</v>
      </c>
      <c r="LRR21" s="501">
        <v>3.8</v>
      </c>
      <c r="LRS21" s="501">
        <v>4</v>
      </c>
      <c r="LRT21" s="501">
        <v>3.8</v>
      </c>
      <c r="LRU21" s="502">
        <v>3.7</v>
      </c>
      <c r="LRV21" s="501">
        <v>3.3</v>
      </c>
      <c r="LRW21" s="501">
        <v>3.1</v>
      </c>
      <c r="LRX21" s="501">
        <v>3.1</v>
      </c>
      <c r="LRY21" s="501">
        <v>3.2</v>
      </c>
      <c r="LRZ21" s="501">
        <v>3.1</v>
      </c>
      <c r="LSA21" s="501">
        <v>3.1</v>
      </c>
      <c r="LSB21" s="501">
        <v>2.9</v>
      </c>
      <c r="LSC21" s="501">
        <v>3</v>
      </c>
      <c r="LSD21" s="501">
        <v>2.9</v>
      </c>
      <c r="LSE21" s="501">
        <v>2.8</v>
      </c>
      <c r="LSF21" s="501">
        <v>3.1</v>
      </c>
      <c r="LSG21" s="502">
        <v>3.4</v>
      </c>
      <c r="LSH21" s="499">
        <v>3.9</v>
      </c>
      <c r="LSI21" s="499">
        <v>4.2</v>
      </c>
      <c r="LSJ21" s="499">
        <v>3.8</v>
      </c>
      <c r="LSK21" s="499">
        <v>3.3</v>
      </c>
      <c r="LSL21" s="499">
        <v>2.7</v>
      </c>
      <c r="LSM21" s="499">
        <v>2.5</v>
      </c>
      <c r="LSN21" s="499">
        <v>2.7</v>
      </c>
      <c r="LSO21" s="499">
        <v>2.9</v>
      </c>
      <c r="LSP21" s="499">
        <v>2.8</v>
      </c>
      <c r="LSQ21" s="499">
        <v>2.6</v>
      </c>
      <c r="LSR21" s="499">
        <v>2.4</v>
      </c>
      <c r="LSS21" s="500">
        <v>2.1</v>
      </c>
      <c r="LST21" s="499">
        <v>2.1</v>
      </c>
      <c r="LSU21" s="499">
        <v>2.2000000000000002</v>
      </c>
      <c r="LSV21" s="499">
        <v>2.6</v>
      </c>
      <c r="LSW21" s="499">
        <v>3.1</v>
      </c>
      <c r="LSX21" s="499">
        <v>3.6</v>
      </c>
      <c r="LSY21" s="499">
        <v>4.0999999999999996</v>
      </c>
      <c r="LSZ21" s="499">
        <v>4.2</v>
      </c>
      <c r="LTA21" s="499">
        <v>4.3</v>
      </c>
      <c r="LTB21" s="499">
        <v>4.3</v>
      </c>
      <c r="LTC21" s="499">
        <v>4.5999999999999996</v>
      </c>
      <c r="LTD21" s="499">
        <v>5.2</v>
      </c>
      <c r="LTE21" s="500">
        <v>5.7</v>
      </c>
      <c r="LTF21" s="499">
        <v>6.1</v>
      </c>
      <c r="LTG21" s="499">
        <v>6.4</v>
      </c>
      <c r="LTH21" s="499">
        <v>7</v>
      </c>
      <c r="LTI21" s="503" t="s">
        <v>284</v>
      </c>
      <c r="LTJ21" s="499">
        <v>4</v>
      </c>
      <c r="LTK21" s="499">
        <v>4</v>
      </c>
      <c r="LTL21" s="499">
        <v>4</v>
      </c>
      <c r="LTM21" s="499">
        <v>4</v>
      </c>
      <c r="LTN21" s="499">
        <v>4</v>
      </c>
      <c r="LTO21" s="499">
        <v>4</v>
      </c>
      <c r="LTP21" s="499">
        <v>3</v>
      </c>
      <c r="LTQ21" s="499">
        <v>3</v>
      </c>
      <c r="LTR21" s="499">
        <v>4</v>
      </c>
      <c r="LTS21" s="499">
        <v>4</v>
      </c>
      <c r="LTT21" s="499">
        <v>4</v>
      </c>
      <c r="LTU21" s="500">
        <v>4</v>
      </c>
      <c r="LTV21" s="501">
        <v>3.6</v>
      </c>
      <c r="LTW21" s="501">
        <v>3.5</v>
      </c>
      <c r="LTX21" s="501">
        <v>3.6</v>
      </c>
      <c r="LTY21" s="501">
        <v>3.5</v>
      </c>
      <c r="LTZ21" s="501">
        <v>3.4</v>
      </c>
      <c r="LUA21" s="501">
        <v>3.6</v>
      </c>
      <c r="LUB21" s="501">
        <v>3.8</v>
      </c>
      <c r="LUC21" s="501">
        <v>3.8</v>
      </c>
      <c r="LUD21" s="501">
        <v>3.8</v>
      </c>
      <c r="LUE21" s="501">
        <v>4</v>
      </c>
      <c r="LUF21" s="501">
        <v>3.8</v>
      </c>
      <c r="LUG21" s="502">
        <v>3.7</v>
      </c>
      <c r="LUH21" s="501">
        <v>3.3</v>
      </c>
      <c r="LUI21" s="501">
        <v>3.1</v>
      </c>
      <c r="LUJ21" s="501">
        <v>3.1</v>
      </c>
      <c r="LUK21" s="501">
        <v>3.2</v>
      </c>
      <c r="LUL21" s="501">
        <v>3.1</v>
      </c>
      <c r="LUM21" s="501">
        <v>3.1</v>
      </c>
      <c r="LUN21" s="501">
        <v>2.9</v>
      </c>
      <c r="LUO21" s="501">
        <v>3</v>
      </c>
      <c r="LUP21" s="501">
        <v>2.9</v>
      </c>
      <c r="LUQ21" s="501">
        <v>2.8</v>
      </c>
      <c r="LUR21" s="501">
        <v>3.1</v>
      </c>
      <c r="LUS21" s="502">
        <v>3.4</v>
      </c>
      <c r="LUT21" s="499">
        <v>3.9</v>
      </c>
      <c r="LUU21" s="499">
        <v>4.2</v>
      </c>
      <c r="LUV21" s="499">
        <v>3.8</v>
      </c>
      <c r="LUW21" s="499">
        <v>3.3</v>
      </c>
      <c r="LUX21" s="499">
        <v>2.7</v>
      </c>
      <c r="LUY21" s="499">
        <v>2.5</v>
      </c>
      <c r="LUZ21" s="499">
        <v>2.7</v>
      </c>
      <c r="LVA21" s="499">
        <v>2.9</v>
      </c>
      <c r="LVB21" s="499">
        <v>2.8</v>
      </c>
      <c r="LVC21" s="499">
        <v>2.6</v>
      </c>
      <c r="LVD21" s="499">
        <v>2.4</v>
      </c>
      <c r="LVE21" s="500">
        <v>2.1</v>
      </c>
      <c r="LVF21" s="499">
        <v>2.1</v>
      </c>
      <c r="LVG21" s="499">
        <v>2.2000000000000002</v>
      </c>
      <c r="LVH21" s="499">
        <v>2.6</v>
      </c>
      <c r="LVI21" s="499">
        <v>3.1</v>
      </c>
      <c r="LVJ21" s="499">
        <v>3.6</v>
      </c>
      <c r="LVK21" s="499">
        <v>4.0999999999999996</v>
      </c>
      <c r="LVL21" s="499">
        <v>4.2</v>
      </c>
      <c r="LVM21" s="499">
        <v>4.3</v>
      </c>
      <c r="LVN21" s="499">
        <v>4.3</v>
      </c>
      <c r="LVO21" s="499">
        <v>4.5999999999999996</v>
      </c>
      <c r="LVP21" s="499">
        <v>5.2</v>
      </c>
      <c r="LVQ21" s="500">
        <v>5.7</v>
      </c>
      <c r="LVR21" s="499">
        <v>6.1</v>
      </c>
      <c r="LVS21" s="499">
        <v>6.4</v>
      </c>
      <c r="LVT21" s="499">
        <v>7</v>
      </c>
      <c r="LVU21" s="503" t="s">
        <v>284</v>
      </c>
      <c r="LVV21" s="499">
        <v>4</v>
      </c>
      <c r="LVW21" s="499">
        <v>4</v>
      </c>
      <c r="LVX21" s="499">
        <v>4</v>
      </c>
      <c r="LVY21" s="499">
        <v>4</v>
      </c>
      <c r="LVZ21" s="499">
        <v>4</v>
      </c>
      <c r="LWA21" s="499">
        <v>4</v>
      </c>
      <c r="LWB21" s="499">
        <v>3</v>
      </c>
      <c r="LWC21" s="499">
        <v>3</v>
      </c>
      <c r="LWD21" s="499">
        <v>4</v>
      </c>
      <c r="LWE21" s="499">
        <v>4</v>
      </c>
      <c r="LWF21" s="499">
        <v>4</v>
      </c>
      <c r="LWG21" s="500">
        <v>4</v>
      </c>
      <c r="LWH21" s="501">
        <v>3.6</v>
      </c>
      <c r="LWI21" s="501">
        <v>3.5</v>
      </c>
      <c r="LWJ21" s="501">
        <v>3.6</v>
      </c>
      <c r="LWK21" s="501">
        <v>3.5</v>
      </c>
      <c r="LWL21" s="501">
        <v>3.4</v>
      </c>
      <c r="LWM21" s="501">
        <v>3.6</v>
      </c>
      <c r="LWN21" s="501">
        <v>3.8</v>
      </c>
      <c r="LWO21" s="501">
        <v>3.8</v>
      </c>
      <c r="LWP21" s="501">
        <v>3.8</v>
      </c>
      <c r="LWQ21" s="501">
        <v>4</v>
      </c>
      <c r="LWR21" s="501">
        <v>3.8</v>
      </c>
      <c r="LWS21" s="502">
        <v>3.7</v>
      </c>
      <c r="LWT21" s="501">
        <v>3.3</v>
      </c>
      <c r="LWU21" s="501">
        <v>3.1</v>
      </c>
      <c r="LWV21" s="501">
        <v>3.1</v>
      </c>
      <c r="LWW21" s="501">
        <v>3.2</v>
      </c>
      <c r="LWX21" s="501">
        <v>3.1</v>
      </c>
      <c r="LWY21" s="501">
        <v>3.1</v>
      </c>
      <c r="LWZ21" s="501">
        <v>2.9</v>
      </c>
      <c r="LXA21" s="501">
        <v>3</v>
      </c>
      <c r="LXB21" s="501">
        <v>2.9</v>
      </c>
      <c r="LXC21" s="501">
        <v>2.8</v>
      </c>
      <c r="LXD21" s="501">
        <v>3.1</v>
      </c>
      <c r="LXE21" s="502">
        <v>3.4</v>
      </c>
      <c r="LXF21" s="499">
        <v>3.9</v>
      </c>
      <c r="LXG21" s="499">
        <v>4.2</v>
      </c>
      <c r="LXH21" s="499">
        <v>3.8</v>
      </c>
      <c r="LXI21" s="499">
        <v>3.3</v>
      </c>
      <c r="LXJ21" s="499">
        <v>2.7</v>
      </c>
      <c r="LXK21" s="499">
        <v>2.5</v>
      </c>
      <c r="LXL21" s="499">
        <v>2.7</v>
      </c>
      <c r="LXM21" s="499">
        <v>2.9</v>
      </c>
      <c r="LXN21" s="499">
        <v>2.8</v>
      </c>
      <c r="LXO21" s="499">
        <v>2.6</v>
      </c>
      <c r="LXP21" s="499">
        <v>2.4</v>
      </c>
      <c r="LXQ21" s="500">
        <v>2.1</v>
      </c>
      <c r="LXR21" s="499">
        <v>2.1</v>
      </c>
      <c r="LXS21" s="499">
        <v>2.2000000000000002</v>
      </c>
      <c r="LXT21" s="499">
        <v>2.6</v>
      </c>
      <c r="LXU21" s="499">
        <v>3.1</v>
      </c>
      <c r="LXV21" s="499">
        <v>3.6</v>
      </c>
      <c r="LXW21" s="499">
        <v>4.0999999999999996</v>
      </c>
      <c r="LXX21" s="499">
        <v>4.2</v>
      </c>
      <c r="LXY21" s="499">
        <v>4.3</v>
      </c>
      <c r="LXZ21" s="499">
        <v>4.3</v>
      </c>
      <c r="LYA21" s="499">
        <v>4.5999999999999996</v>
      </c>
      <c r="LYB21" s="499">
        <v>5.2</v>
      </c>
      <c r="LYC21" s="500">
        <v>5.7</v>
      </c>
      <c r="LYD21" s="499">
        <v>6.1</v>
      </c>
      <c r="LYE21" s="499">
        <v>6.4</v>
      </c>
      <c r="LYF21" s="499">
        <v>7</v>
      </c>
      <c r="LYG21" s="503" t="s">
        <v>284</v>
      </c>
      <c r="LYH21" s="499">
        <v>4</v>
      </c>
      <c r="LYI21" s="499">
        <v>4</v>
      </c>
      <c r="LYJ21" s="499">
        <v>4</v>
      </c>
      <c r="LYK21" s="499">
        <v>4</v>
      </c>
      <c r="LYL21" s="499">
        <v>4</v>
      </c>
      <c r="LYM21" s="499">
        <v>4</v>
      </c>
      <c r="LYN21" s="499">
        <v>3</v>
      </c>
      <c r="LYO21" s="499">
        <v>3</v>
      </c>
      <c r="LYP21" s="499">
        <v>4</v>
      </c>
      <c r="LYQ21" s="499">
        <v>4</v>
      </c>
      <c r="LYR21" s="499">
        <v>4</v>
      </c>
      <c r="LYS21" s="500">
        <v>4</v>
      </c>
      <c r="LYT21" s="501">
        <v>3.6</v>
      </c>
      <c r="LYU21" s="501">
        <v>3.5</v>
      </c>
      <c r="LYV21" s="501">
        <v>3.6</v>
      </c>
      <c r="LYW21" s="501">
        <v>3.5</v>
      </c>
      <c r="LYX21" s="501">
        <v>3.4</v>
      </c>
      <c r="LYY21" s="501">
        <v>3.6</v>
      </c>
      <c r="LYZ21" s="501">
        <v>3.8</v>
      </c>
      <c r="LZA21" s="501">
        <v>3.8</v>
      </c>
      <c r="LZB21" s="501">
        <v>3.8</v>
      </c>
      <c r="LZC21" s="501">
        <v>4</v>
      </c>
      <c r="LZD21" s="501">
        <v>3.8</v>
      </c>
      <c r="LZE21" s="502">
        <v>3.7</v>
      </c>
      <c r="LZF21" s="501">
        <v>3.3</v>
      </c>
      <c r="LZG21" s="501">
        <v>3.1</v>
      </c>
      <c r="LZH21" s="501">
        <v>3.1</v>
      </c>
      <c r="LZI21" s="501">
        <v>3.2</v>
      </c>
      <c r="LZJ21" s="501">
        <v>3.1</v>
      </c>
      <c r="LZK21" s="501">
        <v>3.1</v>
      </c>
      <c r="LZL21" s="501">
        <v>2.9</v>
      </c>
      <c r="LZM21" s="501">
        <v>3</v>
      </c>
      <c r="LZN21" s="501">
        <v>2.9</v>
      </c>
      <c r="LZO21" s="501">
        <v>2.8</v>
      </c>
      <c r="LZP21" s="501">
        <v>3.1</v>
      </c>
      <c r="LZQ21" s="502">
        <v>3.4</v>
      </c>
      <c r="LZR21" s="499">
        <v>3.9</v>
      </c>
      <c r="LZS21" s="499">
        <v>4.2</v>
      </c>
      <c r="LZT21" s="499">
        <v>3.8</v>
      </c>
      <c r="LZU21" s="499">
        <v>3.3</v>
      </c>
      <c r="LZV21" s="499">
        <v>2.7</v>
      </c>
      <c r="LZW21" s="499">
        <v>2.5</v>
      </c>
      <c r="LZX21" s="499">
        <v>2.7</v>
      </c>
      <c r="LZY21" s="499">
        <v>2.9</v>
      </c>
      <c r="LZZ21" s="499">
        <v>2.8</v>
      </c>
      <c r="MAA21" s="499">
        <v>2.6</v>
      </c>
      <c r="MAB21" s="499">
        <v>2.4</v>
      </c>
      <c r="MAC21" s="500">
        <v>2.1</v>
      </c>
      <c r="MAD21" s="499">
        <v>2.1</v>
      </c>
      <c r="MAE21" s="499">
        <v>2.2000000000000002</v>
      </c>
      <c r="MAF21" s="499">
        <v>2.6</v>
      </c>
      <c r="MAG21" s="499">
        <v>3.1</v>
      </c>
      <c r="MAH21" s="499">
        <v>3.6</v>
      </c>
      <c r="MAI21" s="499">
        <v>4.0999999999999996</v>
      </c>
      <c r="MAJ21" s="499">
        <v>4.2</v>
      </c>
      <c r="MAK21" s="499">
        <v>4.3</v>
      </c>
      <c r="MAL21" s="499">
        <v>4.3</v>
      </c>
      <c r="MAM21" s="499">
        <v>4.5999999999999996</v>
      </c>
      <c r="MAN21" s="499">
        <v>5.2</v>
      </c>
      <c r="MAO21" s="500">
        <v>5.7</v>
      </c>
      <c r="MAP21" s="499">
        <v>6.1</v>
      </c>
      <c r="MAQ21" s="499">
        <v>6.4</v>
      </c>
      <c r="MAR21" s="499">
        <v>7</v>
      </c>
      <c r="MAS21" s="503" t="s">
        <v>284</v>
      </c>
      <c r="MAT21" s="499">
        <v>4</v>
      </c>
      <c r="MAU21" s="499">
        <v>4</v>
      </c>
      <c r="MAV21" s="499">
        <v>4</v>
      </c>
      <c r="MAW21" s="499">
        <v>4</v>
      </c>
      <c r="MAX21" s="499">
        <v>4</v>
      </c>
      <c r="MAY21" s="499">
        <v>4</v>
      </c>
      <c r="MAZ21" s="499">
        <v>3</v>
      </c>
      <c r="MBA21" s="499">
        <v>3</v>
      </c>
      <c r="MBB21" s="499">
        <v>4</v>
      </c>
      <c r="MBC21" s="499">
        <v>4</v>
      </c>
      <c r="MBD21" s="499">
        <v>4</v>
      </c>
      <c r="MBE21" s="500">
        <v>4</v>
      </c>
      <c r="MBF21" s="501">
        <v>3.6</v>
      </c>
      <c r="MBG21" s="501">
        <v>3.5</v>
      </c>
      <c r="MBH21" s="501">
        <v>3.6</v>
      </c>
      <c r="MBI21" s="501">
        <v>3.5</v>
      </c>
      <c r="MBJ21" s="501">
        <v>3.4</v>
      </c>
      <c r="MBK21" s="501">
        <v>3.6</v>
      </c>
      <c r="MBL21" s="501">
        <v>3.8</v>
      </c>
      <c r="MBM21" s="501">
        <v>3.8</v>
      </c>
      <c r="MBN21" s="501">
        <v>3.8</v>
      </c>
      <c r="MBO21" s="501">
        <v>4</v>
      </c>
      <c r="MBP21" s="501">
        <v>3.8</v>
      </c>
      <c r="MBQ21" s="502">
        <v>3.7</v>
      </c>
      <c r="MBR21" s="501">
        <v>3.3</v>
      </c>
      <c r="MBS21" s="501">
        <v>3.1</v>
      </c>
      <c r="MBT21" s="501">
        <v>3.1</v>
      </c>
      <c r="MBU21" s="501">
        <v>3.2</v>
      </c>
      <c r="MBV21" s="501">
        <v>3.1</v>
      </c>
      <c r="MBW21" s="501">
        <v>3.1</v>
      </c>
      <c r="MBX21" s="501">
        <v>2.9</v>
      </c>
      <c r="MBY21" s="501">
        <v>3</v>
      </c>
      <c r="MBZ21" s="501">
        <v>2.9</v>
      </c>
      <c r="MCA21" s="501">
        <v>2.8</v>
      </c>
      <c r="MCB21" s="501">
        <v>3.1</v>
      </c>
      <c r="MCC21" s="502">
        <v>3.4</v>
      </c>
      <c r="MCD21" s="499">
        <v>3.9</v>
      </c>
      <c r="MCE21" s="499">
        <v>4.2</v>
      </c>
      <c r="MCF21" s="499">
        <v>3.8</v>
      </c>
      <c r="MCG21" s="499">
        <v>3.3</v>
      </c>
      <c r="MCH21" s="499">
        <v>2.7</v>
      </c>
      <c r="MCI21" s="499">
        <v>2.5</v>
      </c>
      <c r="MCJ21" s="499">
        <v>2.7</v>
      </c>
      <c r="MCK21" s="499">
        <v>2.9</v>
      </c>
      <c r="MCL21" s="499">
        <v>2.8</v>
      </c>
      <c r="MCM21" s="499">
        <v>2.6</v>
      </c>
      <c r="MCN21" s="499">
        <v>2.4</v>
      </c>
      <c r="MCO21" s="500">
        <v>2.1</v>
      </c>
      <c r="MCP21" s="499">
        <v>2.1</v>
      </c>
      <c r="MCQ21" s="499">
        <v>2.2000000000000002</v>
      </c>
      <c r="MCR21" s="499">
        <v>2.6</v>
      </c>
      <c r="MCS21" s="499">
        <v>3.1</v>
      </c>
      <c r="MCT21" s="499">
        <v>3.6</v>
      </c>
      <c r="MCU21" s="499">
        <v>4.0999999999999996</v>
      </c>
      <c r="MCV21" s="499">
        <v>4.2</v>
      </c>
      <c r="MCW21" s="499">
        <v>4.3</v>
      </c>
      <c r="MCX21" s="499">
        <v>4.3</v>
      </c>
      <c r="MCY21" s="499">
        <v>4.5999999999999996</v>
      </c>
      <c r="MCZ21" s="499">
        <v>5.2</v>
      </c>
      <c r="MDA21" s="500">
        <v>5.7</v>
      </c>
      <c r="MDB21" s="499">
        <v>6.1</v>
      </c>
      <c r="MDC21" s="499">
        <v>6.4</v>
      </c>
      <c r="MDD21" s="499">
        <v>7</v>
      </c>
      <c r="MDE21" s="503" t="s">
        <v>284</v>
      </c>
      <c r="MDF21" s="499">
        <v>4</v>
      </c>
      <c r="MDG21" s="499">
        <v>4</v>
      </c>
      <c r="MDH21" s="499">
        <v>4</v>
      </c>
      <c r="MDI21" s="499">
        <v>4</v>
      </c>
      <c r="MDJ21" s="499">
        <v>4</v>
      </c>
      <c r="MDK21" s="499">
        <v>4</v>
      </c>
      <c r="MDL21" s="499">
        <v>3</v>
      </c>
      <c r="MDM21" s="499">
        <v>3</v>
      </c>
      <c r="MDN21" s="499">
        <v>4</v>
      </c>
      <c r="MDO21" s="499">
        <v>4</v>
      </c>
      <c r="MDP21" s="499">
        <v>4</v>
      </c>
      <c r="MDQ21" s="500">
        <v>4</v>
      </c>
      <c r="MDR21" s="501">
        <v>3.6</v>
      </c>
      <c r="MDS21" s="501">
        <v>3.5</v>
      </c>
      <c r="MDT21" s="501">
        <v>3.6</v>
      </c>
      <c r="MDU21" s="501">
        <v>3.5</v>
      </c>
      <c r="MDV21" s="501">
        <v>3.4</v>
      </c>
      <c r="MDW21" s="501">
        <v>3.6</v>
      </c>
      <c r="MDX21" s="501">
        <v>3.8</v>
      </c>
      <c r="MDY21" s="501">
        <v>3.8</v>
      </c>
      <c r="MDZ21" s="501">
        <v>3.8</v>
      </c>
      <c r="MEA21" s="501">
        <v>4</v>
      </c>
      <c r="MEB21" s="501">
        <v>3.8</v>
      </c>
      <c r="MEC21" s="502">
        <v>3.7</v>
      </c>
      <c r="MED21" s="501">
        <v>3.3</v>
      </c>
      <c r="MEE21" s="501">
        <v>3.1</v>
      </c>
      <c r="MEF21" s="501">
        <v>3.1</v>
      </c>
      <c r="MEG21" s="501">
        <v>3.2</v>
      </c>
      <c r="MEH21" s="501">
        <v>3.1</v>
      </c>
      <c r="MEI21" s="501">
        <v>3.1</v>
      </c>
      <c r="MEJ21" s="501">
        <v>2.9</v>
      </c>
      <c r="MEK21" s="501">
        <v>3</v>
      </c>
      <c r="MEL21" s="501">
        <v>2.9</v>
      </c>
      <c r="MEM21" s="501">
        <v>2.8</v>
      </c>
      <c r="MEN21" s="501">
        <v>3.1</v>
      </c>
      <c r="MEO21" s="502">
        <v>3.4</v>
      </c>
      <c r="MEP21" s="499">
        <v>3.9</v>
      </c>
      <c r="MEQ21" s="499">
        <v>4.2</v>
      </c>
      <c r="MER21" s="499">
        <v>3.8</v>
      </c>
      <c r="MES21" s="499">
        <v>3.3</v>
      </c>
      <c r="MET21" s="499">
        <v>2.7</v>
      </c>
      <c r="MEU21" s="499">
        <v>2.5</v>
      </c>
      <c r="MEV21" s="499">
        <v>2.7</v>
      </c>
      <c r="MEW21" s="499">
        <v>2.9</v>
      </c>
      <c r="MEX21" s="499">
        <v>2.8</v>
      </c>
      <c r="MEY21" s="499">
        <v>2.6</v>
      </c>
      <c r="MEZ21" s="499">
        <v>2.4</v>
      </c>
      <c r="MFA21" s="500">
        <v>2.1</v>
      </c>
      <c r="MFB21" s="499">
        <v>2.1</v>
      </c>
      <c r="MFC21" s="499">
        <v>2.2000000000000002</v>
      </c>
      <c r="MFD21" s="499">
        <v>2.6</v>
      </c>
      <c r="MFE21" s="499">
        <v>3.1</v>
      </c>
      <c r="MFF21" s="499">
        <v>3.6</v>
      </c>
      <c r="MFG21" s="499">
        <v>4.0999999999999996</v>
      </c>
      <c r="MFH21" s="499">
        <v>4.2</v>
      </c>
      <c r="MFI21" s="499">
        <v>4.3</v>
      </c>
      <c r="MFJ21" s="499">
        <v>4.3</v>
      </c>
      <c r="MFK21" s="499">
        <v>4.5999999999999996</v>
      </c>
      <c r="MFL21" s="499">
        <v>5.2</v>
      </c>
      <c r="MFM21" s="500">
        <v>5.7</v>
      </c>
      <c r="MFN21" s="499">
        <v>6.1</v>
      </c>
      <c r="MFO21" s="499">
        <v>6.4</v>
      </c>
      <c r="MFP21" s="499">
        <v>7</v>
      </c>
      <c r="MFQ21" s="503" t="s">
        <v>284</v>
      </c>
      <c r="MFR21" s="499">
        <v>4</v>
      </c>
      <c r="MFS21" s="499">
        <v>4</v>
      </c>
      <c r="MFT21" s="499">
        <v>4</v>
      </c>
      <c r="MFU21" s="499">
        <v>4</v>
      </c>
      <c r="MFV21" s="499">
        <v>4</v>
      </c>
      <c r="MFW21" s="499">
        <v>4</v>
      </c>
      <c r="MFX21" s="499">
        <v>3</v>
      </c>
      <c r="MFY21" s="499">
        <v>3</v>
      </c>
      <c r="MFZ21" s="499">
        <v>4</v>
      </c>
      <c r="MGA21" s="499">
        <v>4</v>
      </c>
      <c r="MGB21" s="499">
        <v>4</v>
      </c>
      <c r="MGC21" s="500">
        <v>4</v>
      </c>
      <c r="MGD21" s="501">
        <v>3.6</v>
      </c>
      <c r="MGE21" s="501">
        <v>3.5</v>
      </c>
      <c r="MGF21" s="501">
        <v>3.6</v>
      </c>
      <c r="MGG21" s="501">
        <v>3.5</v>
      </c>
      <c r="MGH21" s="501">
        <v>3.4</v>
      </c>
      <c r="MGI21" s="501">
        <v>3.6</v>
      </c>
      <c r="MGJ21" s="501">
        <v>3.8</v>
      </c>
      <c r="MGK21" s="501">
        <v>3.8</v>
      </c>
      <c r="MGL21" s="501">
        <v>3.8</v>
      </c>
      <c r="MGM21" s="501">
        <v>4</v>
      </c>
      <c r="MGN21" s="501">
        <v>3.8</v>
      </c>
      <c r="MGO21" s="502">
        <v>3.7</v>
      </c>
      <c r="MGP21" s="501">
        <v>3.3</v>
      </c>
      <c r="MGQ21" s="501">
        <v>3.1</v>
      </c>
      <c r="MGR21" s="501">
        <v>3.1</v>
      </c>
      <c r="MGS21" s="501">
        <v>3.2</v>
      </c>
      <c r="MGT21" s="501">
        <v>3.1</v>
      </c>
      <c r="MGU21" s="501">
        <v>3.1</v>
      </c>
      <c r="MGV21" s="501">
        <v>2.9</v>
      </c>
      <c r="MGW21" s="501">
        <v>3</v>
      </c>
      <c r="MGX21" s="501">
        <v>2.9</v>
      </c>
      <c r="MGY21" s="501">
        <v>2.8</v>
      </c>
      <c r="MGZ21" s="501">
        <v>3.1</v>
      </c>
      <c r="MHA21" s="502">
        <v>3.4</v>
      </c>
      <c r="MHB21" s="499">
        <v>3.9</v>
      </c>
      <c r="MHC21" s="499">
        <v>4.2</v>
      </c>
      <c r="MHD21" s="499">
        <v>3.8</v>
      </c>
      <c r="MHE21" s="499">
        <v>3.3</v>
      </c>
      <c r="MHF21" s="499">
        <v>2.7</v>
      </c>
      <c r="MHG21" s="499">
        <v>2.5</v>
      </c>
      <c r="MHH21" s="499">
        <v>2.7</v>
      </c>
      <c r="MHI21" s="499">
        <v>2.9</v>
      </c>
      <c r="MHJ21" s="499">
        <v>2.8</v>
      </c>
      <c r="MHK21" s="499">
        <v>2.6</v>
      </c>
      <c r="MHL21" s="499">
        <v>2.4</v>
      </c>
      <c r="MHM21" s="500">
        <v>2.1</v>
      </c>
      <c r="MHN21" s="499">
        <v>2.1</v>
      </c>
      <c r="MHO21" s="499">
        <v>2.2000000000000002</v>
      </c>
      <c r="MHP21" s="499">
        <v>2.6</v>
      </c>
      <c r="MHQ21" s="499">
        <v>3.1</v>
      </c>
      <c r="MHR21" s="499">
        <v>3.6</v>
      </c>
      <c r="MHS21" s="499">
        <v>4.0999999999999996</v>
      </c>
      <c r="MHT21" s="499">
        <v>4.2</v>
      </c>
      <c r="MHU21" s="499">
        <v>4.3</v>
      </c>
      <c r="MHV21" s="499">
        <v>4.3</v>
      </c>
      <c r="MHW21" s="499">
        <v>4.5999999999999996</v>
      </c>
      <c r="MHX21" s="499">
        <v>5.2</v>
      </c>
      <c r="MHY21" s="500">
        <v>5.7</v>
      </c>
      <c r="MHZ21" s="499">
        <v>6.1</v>
      </c>
      <c r="MIA21" s="499">
        <v>6.4</v>
      </c>
      <c r="MIB21" s="499">
        <v>7</v>
      </c>
      <c r="MIC21" s="503" t="s">
        <v>284</v>
      </c>
      <c r="MID21" s="499">
        <v>4</v>
      </c>
      <c r="MIE21" s="499">
        <v>4</v>
      </c>
      <c r="MIF21" s="499">
        <v>4</v>
      </c>
      <c r="MIG21" s="499">
        <v>4</v>
      </c>
      <c r="MIH21" s="499">
        <v>4</v>
      </c>
      <c r="MII21" s="499">
        <v>4</v>
      </c>
      <c r="MIJ21" s="499">
        <v>3</v>
      </c>
      <c r="MIK21" s="499">
        <v>3</v>
      </c>
      <c r="MIL21" s="499">
        <v>4</v>
      </c>
      <c r="MIM21" s="499">
        <v>4</v>
      </c>
      <c r="MIN21" s="499">
        <v>4</v>
      </c>
      <c r="MIO21" s="500">
        <v>4</v>
      </c>
      <c r="MIP21" s="501">
        <v>3.6</v>
      </c>
      <c r="MIQ21" s="501">
        <v>3.5</v>
      </c>
      <c r="MIR21" s="501">
        <v>3.6</v>
      </c>
      <c r="MIS21" s="501">
        <v>3.5</v>
      </c>
      <c r="MIT21" s="501">
        <v>3.4</v>
      </c>
      <c r="MIU21" s="501">
        <v>3.6</v>
      </c>
      <c r="MIV21" s="501">
        <v>3.8</v>
      </c>
      <c r="MIW21" s="501">
        <v>3.8</v>
      </c>
      <c r="MIX21" s="501">
        <v>3.8</v>
      </c>
      <c r="MIY21" s="501">
        <v>4</v>
      </c>
      <c r="MIZ21" s="501">
        <v>3.8</v>
      </c>
      <c r="MJA21" s="502">
        <v>3.7</v>
      </c>
      <c r="MJB21" s="501">
        <v>3.3</v>
      </c>
      <c r="MJC21" s="501">
        <v>3.1</v>
      </c>
      <c r="MJD21" s="501">
        <v>3.1</v>
      </c>
      <c r="MJE21" s="501">
        <v>3.2</v>
      </c>
      <c r="MJF21" s="501">
        <v>3.1</v>
      </c>
      <c r="MJG21" s="501">
        <v>3.1</v>
      </c>
      <c r="MJH21" s="501">
        <v>2.9</v>
      </c>
      <c r="MJI21" s="501">
        <v>3</v>
      </c>
      <c r="MJJ21" s="501">
        <v>2.9</v>
      </c>
      <c r="MJK21" s="501">
        <v>2.8</v>
      </c>
      <c r="MJL21" s="501">
        <v>3.1</v>
      </c>
      <c r="MJM21" s="502">
        <v>3.4</v>
      </c>
      <c r="MJN21" s="499">
        <v>3.9</v>
      </c>
      <c r="MJO21" s="499">
        <v>4.2</v>
      </c>
      <c r="MJP21" s="499">
        <v>3.8</v>
      </c>
      <c r="MJQ21" s="499">
        <v>3.3</v>
      </c>
      <c r="MJR21" s="499">
        <v>2.7</v>
      </c>
      <c r="MJS21" s="499">
        <v>2.5</v>
      </c>
      <c r="MJT21" s="499">
        <v>2.7</v>
      </c>
      <c r="MJU21" s="499">
        <v>2.9</v>
      </c>
      <c r="MJV21" s="499">
        <v>2.8</v>
      </c>
      <c r="MJW21" s="499">
        <v>2.6</v>
      </c>
      <c r="MJX21" s="499">
        <v>2.4</v>
      </c>
      <c r="MJY21" s="500">
        <v>2.1</v>
      </c>
      <c r="MJZ21" s="499">
        <v>2.1</v>
      </c>
      <c r="MKA21" s="499">
        <v>2.2000000000000002</v>
      </c>
      <c r="MKB21" s="499">
        <v>2.6</v>
      </c>
      <c r="MKC21" s="499">
        <v>3.1</v>
      </c>
      <c r="MKD21" s="499">
        <v>3.6</v>
      </c>
      <c r="MKE21" s="499">
        <v>4.0999999999999996</v>
      </c>
      <c r="MKF21" s="499">
        <v>4.2</v>
      </c>
      <c r="MKG21" s="499">
        <v>4.3</v>
      </c>
      <c r="MKH21" s="499">
        <v>4.3</v>
      </c>
      <c r="MKI21" s="499">
        <v>4.5999999999999996</v>
      </c>
      <c r="MKJ21" s="499">
        <v>5.2</v>
      </c>
      <c r="MKK21" s="500">
        <v>5.7</v>
      </c>
      <c r="MKL21" s="499">
        <v>6.1</v>
      </c>
      <c r="MKM21" s="499">
        <v>6.4</v>
      </c>
      <c r="MKN21" s="499">
        <v>7</v>
      </c>
      <c r="MKO21" s="503" t="s">
        <v>284</v>
      </c>
      <c r="MKP21" s="499">
        <v>4</v>
      </c>
      <c r="MKQ21" s="499">
        <v>4</v>
      </c>
      <c r="MKR21" s="499">
        <v>4</v>
      </c>
      <c r="MKS21" s="499">
        <v>4</v>
      </c>
      <c r="MKT21" s="499">
        <v>4</v>
      </c>
      <c r="MKU21" s="499">
        <v>4</v>
      </c>
      <c r="MKV21" s="499">
        <v>3</v>
      </c>
      <c r="MKW21" s="499">
        <v>3</v>
      </c>
      <c r="MKX21" s="499">
        <v>4</v>
      </c>
      <c r="MKY21" s="499">
        <v>4</v>
      </c>
      <c r="MKZ21" s="499">
        <v>4</v>
      </c>
      <c r="MLA21" s="500">
        <v>4</v>
      </c>
      <c r="MLB21" s="501">
        <v>3.6</v>
      </c>
      <c r="MLC21" s="501">
        <v>3.5</v>
      </c>
      <c r="MLD21" s="501">
        <v>3.6</v>
      </c>
      <c r="MLE21" s="501">
        <v>3.5</v>
      </c>
      <c r="MLF21" s="501">
        <v>3.4</v>
      </c>
      <c r="MLG21" s="501">
        <v>3.6</v>
      </c>
      <c r="MLH21" s="501">
        <v>3.8</v>
      </c>
      <c r="MLI21" s="501">
        <v>3.8</v>
      </c>
      <c r="MLJ21" s="501">
        <v>3.8</v>
      </c>
      <c r="MLK21" s="501">
        <v>4</v>
      </c>
      <c r="MLL21" s="501">
        <v>3.8</v>
      </c>
      <c r="MLM21" s="502">
        <v>3.7</v>
      </c>
      <c r="MLN21" s="501">
        <v>3.3</v>
      </c>
      <c r="MLO21" s="501">
        <v>3.1</v>
      </c>
      <c r="MLP21" s="501">
        <v>3.1</v>
      </c>
      <c r="MLQ21" s="501">
        <v>3.2</v>
      </c>
      <c r="MLR21" s="501">
        <v>3.1</v>
      </c>
      <c r="MLS21" s="501">
        <v>3.1</v>
      </c>
      <c r="MLT21" s="501">
        <v>2.9</v>
      </c>
      <c r="MLU21" s="501">
        <v>3</v>
      </c>
      <c r="MLV21" s="501">
        <v>2.9</v>
      </c>
      <c r="MLW21" s="501">
        <v>2.8</v>
      </c>
      <c r="MLX21" s="501">
        <v>3.1</v>
      </c>
      <c r="MLY21" s="502">
        <v>3.4</v>
      </c>
      <c r="MLZ21" s="499">
        <v>3.9</v>
      </c>
      <c r="MMA21" s="499">
        <v>4.2</v>
      </c>
      <c r="MMB21" s="499">
        <v>3.8</v>
      </c>
      <c r="MMC21" s="499">
        <v>3.3</v>
      </c>
      <c r="MMD21" s="499">
        <v>2.7</v>
      </c>
      <c r="MME21" s="499">
        <v>2.5</v>
      </c>
      <c r="MMF21" s="499">
        <v>2.7</v>
      </c>
      <c r="MMG21" s="499">
        <v>2.9</v>
      </c>
      <c r="MMH21" s="499">
        <v>2.8</v>
      </c>
      <c r="MMI21" s="499">
        <v>2.6</v>
      </c>
      <c r="MMJ21" s="499">
        <v>2.4</v>
      </c>
      <c r="MMK21" s="500">
        <v>2.1</v>
      </c>
      <c r="MML21" s="499">
        <v>2.1</v>
      </c>
      <c r="MMM21" s="499">
        <v>2.2000000000000002</v>
      </c>
      <c r="MMN21" s="499">
        <v>2.6</v>
      </c>
      <c r="MMO21" s="499">
        <v>3.1</v>
      </c>
      <c r="MMP21" s="499">
        <v>3.6</v>
      </c>
      <c r="MMQ21" s="499">
        <v>4.0999999999999996</v>
      </c>
      <c r="MMR21" s="499">
        <v>4.2</v>
      </c>
      <c r="MMS21" s="499">
        <v>4.3</v>
      </c>
      <c r="MMT21" s="499">
        <v>4.3</v>
      </c>
      <c r="MMU21" s="499">
        <v>4.5999999999999996</v>
      </c>
      <c r="MMV21" s="499">
        <v>5.2</v>
      </c>
      <c r="MMW21" s="500">
        <v>5.7</v>
      </c>
      <c r="MMX21" s="499">
        <v>6.1</v>
      </c>
      <c r="MMY21" s="499">
        <v>6.4</v>
      </c>
      <c r="MMZ21" s="499">
        <v>7</v>
      </c>
      <c r="MNA21" s="503" t="s">
        <v>284</v>
      </c>
      <c r="MNB21" s="499">
        <v>4</v>
      </c>
      <c r="MNC21" s="499">
        <v>4</v>
      </c>
      <c r="MND21" s="499">
        <v>4</v>
      </c>
      <c r="MNE21" s="499">
        <v>4</v>
      </c>
      <c r="MNF21" s="499">
        <v>4</v>
      </c>
      <c r="MNG21" s="499">
        <v>4</v>
      </c>
      <c r="MNH21" s="499">
        <v>3</v>
      </c>
      <c r="MNI21" s="499">
        <v>3</v>
      </c>
      <c r="MNJ21" s="499">
        <v>4</v>
      </c>
      <c r="MNK21" s="499">
        <v>4</v>
      </c>
      <c r="MNL21" s="499">
        <v>4</v>
      </c>
      <c r="MNM21" s="500">
        <v>4</v>
      </c>
      <c r="MNN21" s="501">
        <v>3.6</v>
      </c>
      <c r="MNO21" s="501">
        <v>3.5</v>
      </c>
      <c r="MNP21" s="501">
        <v>3.6</v>
      </c>
      <c r="MNQ21" s="501">
        <v>3.5</v>
      </c>
      <c r="MNR21" s="501">
        <v>3.4</v>
      </c>
      <c r="MNS21" s="501">
        <v>3.6</v>
      </c>
      <c r="MNT21" s="501">
        <v>3.8</v>
      </c>
      <c r="MNU21" s="501">
        <v>3.8</v>
      </c>
      <c r="MNV21" s="501">
        <v>3.8</v>
      </c>
      <c r="MNW21" s="501">
        <v>4</v>
      </c>
      <c r="MNX21" s="501">
        <v>3.8</v>
      </c>
      <c r="MNY21" s="502">
        <v>3.7</v>
      </c>
      <c r="MNZ21" s="501">
        <v>3.3</v>
      </c>
      <c r="MOA21" s="501">
        <v>3.1</v>
      </c>
      <c r="MOB21" s="501">
        <v>3.1</v>
      </c>
      <c r="MOC21" s="501">
        <v>3.2</v>
      </c>
      <c r="MOD21" s="501">
        <v>3.1</v>
      </c>
      <c r="MOE21" s="501">
        <v>3.1</v>
      </c>
      <c r="MOF21" s="501">
        <v>2.9</v>
      </c>
      <c r="MOG21" s="501">
        <v>3</v>
      </c>
      <c r="MOH21" s="501">
        <v>2.9</v>
      </c>
      <c r="MOI21" s="501">
        <v>2.8</v>
      </c>
      <c r="MOJ21" s="501">
        <v>3.1</v>
      </c>
      <c r="MOK21" s="502">
        <v>3.4</v>
      </c>
      <c r="MOL21" s="499">
        <v>3.9</v>
      </c>
      <c r="MOM21" s="499">
        <v>4.2</v>
      </c>
      <c r="MON21" s="499">
        <v>3.8</v>
      </c>
      <c r="MOO21" s="499">
        <v>3.3</v>
      </c>
      <c r="MOP21" s="499">
        <v>2.7</v>
      </c>
      <c r="MOQ21" s="499">
        <v>2.5</v>
      </c>
      <c r="MOR21" s="499">
        <v>2.7</v>
      </c>
      <c r="MOS21" s="499">
        <v>2.9</v>
      </c>
      <c r="MOT21" s="499">
        <v>2.8</v>
      </c>
      <c r="MOU21" s="499">
        <v>2.6</v>
      </c>
      <c r="MOV21" s="499">
        <v>2.4</v>
      </c>
      <c r="MOW21" s="500">
        <v>2.1</v>
      </c>
      <c r="MOX21" s="499">
        <v>2.1</v>
      </c>
      <c r="MOY21" s="499">
        <v>2.2000000000000002</v>
      </c>
      <c r="MOZ21" s="499">
        <v>2.6</v>
      </c>
      <c r="MPA21" s="499">
        <v>3.1</v>
      </c>
      <c r="MPB21" s="499">
        <v>3.6</v>
      </c>
      <c r="MPC21" s="499">
        <v>4.0999999999999996</v>
      </c>
      <c r="MPD21" s="499">
        <v>4.2</v>
      </c>
      <c r="MPE21" s="499">
        <v>4.3</v>
      </c>
      <c r="MPF21" s="499">
        <v>4.3</v>
      </c>
      <c r="MPG21" s="499">
        <v>4.5999999999999996</v>
      </c>
      <c r="MPH21" s="499">
        <v>5.2</v>
      </c>
      <c r="MPI21" s="500">
        <v>5.7</v>
      </c>
      <c r="MPJ21" s="499">
        <v>6.1</v>
      </c>
      <c r="MPK21" s="499">
        <v>6.4</v>
      </c>
      <c r="MPL21" s="499">
        <v>7</v>
      </c>
      <c r="MPM21" s="503" t="s">
        <v>284</v>
      </c>
      <c r="MPN21" s="499">
        <v>4</v>
      </c>
      <c r="MPO21" s="499">
        <v>4</v>
      </c>
      <c r="MPP21" s="499">
        <v>4</v>
      </c>
      <c r="MPQ21" s="499">
        <v>4</v>
      </c>
      <c r="MPR21" s="499">
        <v>4</v>
      </c>
      <c r="MPS21" s="499">
        <v>4</v>
      </c>
      <c r="MPT21" s="499">
        <v>3</v>
      </c>
      <c r="MPU21" s="499">
        <v>3</v>
      </c>
      <c r="MPV21" s="499">
        <v>4</v>
      </c>
      <c r="MPW21" s="499">
        <v>4</v>
      </c>
      <c r="MPX21" s="499">
        <v>4</v>
      </c>
      <c r="MPY21" s="500">
        <v>4</v>
      </c>
      <c r="MPZ21" s="501">
        <v>3.6</v>
      </c>
      <c r="MQA21" s="501">
        <v>3.5</v>
      </c>
      <c r="MQB21" s="501">
        <v>3.6</v>
      </c>
      <c r="MQC21" s="501">
        <v>3.5</v>
      </c>
      <c r="MQD21" s="501">
        <v>3.4</v>
      </c>
      <c r="MQE21" s="501">
        <v>3.6</v>
      </c>
      <c r="MQF21" s="501">
        <v>3.8</v>
      </c>
      <c r="MQG21" s="501">
        <v>3.8</v>
      </c>
      <c r="MQH21" s="501">
        <v>3.8</v>
      </c>
      <c r="MQI21" s="501">
        <v>4</v>
      </c>
      <c r="MQJ21" s="501">
        <v>3.8</v>
      </c>
      <c r="MQK21" s="502">
        <v>3.7</v>
      </c>
      <c r="MQL21" s="501">
        <v>3.3</v>
      </c>
      <c r="MQM21" s="501">
        <v>3.1</v>
      </c>
      <c r="MQN21" s="501">
        <v>3.1</v>
      </c>
      <c r="MQO21" s="501">
        <v>3.2</v>
      </c>
      <c r="MQP21" s="501">
        <v>3.1</v>
      </c>
      <c r="MQQ21" s="501">
        <v>3.1</v>
      </c>
      <c r="MQR21" s="501">
        <v>2.9</v>
      </c>
      <c r="MQS21" s="501">
        <v>3</v>
      </c>
      <c r="MQT21" s="501">
        <v>2.9</v>
      </c>
      <c r="MQU21" s="501">
        <v>2.8</v>
      </c>
      <c r="MQV21" s="501">
        <v>3.1</v>
      </c>
      <c r="MQW21" s="502">
        <v>3.4</v>
      </c>
      <c r="MQX21" s="499">
        <v>3.9</v>
      </c>
      <c r="MQY21" s="499">
        <v>4.2</v>
      </c>
      <c r="MQZ21" s="499">
        <v>3.8</v>
      </c>
      <c r="MRA21" s="499">
        <v>3.3</v>
      </c>
      <c r="MRB21" s="499">
        <v>2.7</v>
      </c>
      <c r="MRC21" s="499">
        <v>2.5</v>
      </c>
      <c r="MRD21" s="499">
        <v>2.7</v>
      </c>
      <c r="MRE21" s="499">
        <v>2.9</v>
      </c>
      <c r="MRF21" s="499">
        <v>2.8</v>
      </c>
      <c r="MRG21" s="499">
        <v>2.6</v>
      </c>
      <c r="MRH21" s="499">
        <v>2.4</v>
      </c>
      <c r="MRI21" s="500">
        <v>2.1</v>
      </c>
      <c r="MRJ21" s="499">
        <v>2.1</v>
      </c>
      <c r="MRK21" s="499">
        <v>2.2000000000000002</v>
      </c>
      <c r="MRL21" s="499">
        <v>2.6</v>
      </c>
      <c r="MRM21" s="499">
        <v>3.1</v>
      </c>
      <c r="MRN21" s="499">
        <v>3.6</v>
      </c>
      <c r="MRO21" s="499">
        <v>4.0999999999999996</v>
      </c>
      <c r="MRP21" s="499">
        <v>4.2</v>
      </c>
      <c r="MRQ21" s="499">
        <v>4.3</v>
      </c>
      <c r="MRR21" s="499">
        <v>4.3</v>
      </c>
      <c r="MRS21" s="499">
        <v>4.5999999999999996</v>
      </c>
      <c r="MRT21" s="499">
        <v>5.2</v>
      </c>
      <c r="MRU21" s="500">
        <v>5.7</v>
      </c>
      <c r="MRV21" s="499">
        <v>6.1</v>
      </c>
      <c r="MRW21" s="499">
        <v>6.4</v>
      </c>
      <c r="MRX21" s="499">
        <v>7</v>
      </c>
      <c r="MRY21" s="503" t="s">
        <v>284</v>
      </c>
      <c r="MRZ21" s="499">
        <v>4</v>
      </c>
      <c r="MSA21" s="499">
        <v>4</v>
      </c>
      <c r="MSB21" s="499">
        <v>4</v>
      </c>
      <c r="MSC21" s="499">
        <v>4</v>
      </c>
      <c r="MSD21" s="499">
        <v>4</v>
      </c>
      <c r="MSE21" s="499">
        <v>4</v>
      </c>
      <c r="MSF21" s="499">
        <v>3</v>
      </c>
      <c r="MSG21" s="499">
        <v>3</v>
      </c>
      <c r="MSH21" s="499">
        <v>4</v>
      </c>
      <c r="MSI21" s="499">
        <v>4</v>
      </c>
      <c r="MSJ21" s="499">
        <v>4</v>
      </c>
      <c r="MSK21" s="500">
        <v>4</v>
      </c>
      <c r="MSL21" s="501">
        <v>3.6</v>
      </c>
      <c r="MSM21" s="501">
        <v>3.5</v>
      </c>
      <c r="MSN21" s="501">
        <v>3.6</v>
      </c>
      <c r="MSO21" s="501">
        <v>3.5</v>
      </c>
      <c r="MSP21" s="501">
        <v>3.4</v>
      </c>
      <c r="MSQ21" s="501">
        <v>3.6</v>
      </c>
      <c r="MSR21" s="501">
        <v>3.8</v>
      </c>
      <c r="MSS21" s="501">
        <v>3.8</v>
      </c>
      <c r="MST21" s="501">
        <v>3.8</v>
      </c>
      <c r="MSU21" s="501">
        <v>4</v>
      </c>
      <c r="MSV21" s="501">
        <v>3.8</v>
      </c>
      <c r="MSW21" s="502">
        <v>3.7</v>
      </c>
      <c r="MSX21" s="501">
        <v>3.3</v>
      </c>
      <c r="MSY21" s="501">
        <v>3.1</v>
      </c>
      <c r="MSZ21" s="501">
        <v>3.1</v>
      </c>
      <c r="MTA21" s="501">
        <v>3.2</v>
      </c>
      <c r="MTB21" s="501">
        <v>3.1</v>
      </c>
      <c r="MTC21" s="501">
        <v>3.1</v>
      </c>
      <c r="MTD21" s="501">
        <v>2.9</v>
      </c>
      <c r="MTE21" s="501">
        <v>3</v>
      </c>
      <c r="MTF21" s="501">
        <v>2.9</v>
      </c>
      <c r="MTG21" s="501">
        <v>2.8</v>
      </c>
      <c r="MTH21" s="501">
        <v>3.1</v>
      </c>
      <c r="MTI21" s="502">
        <v>3.4</v>
      </c>
      <c r="MTJ21" s="499">
        <v>3.9</v>
      </c>
      <c r="MTK21" s="499">
        <v>4.2</v>
      </c>
      <c r="MTL21" s="499">
        <v>3.8</v>
      </c>
      <c r="MTM21" s="499">
        <v>3.3</v>
      </c>
      <c r="MTN21" s="499">
        <v>2.7</v>
      </c>
      <c r="MTO21" s="499">
        <v>2.5</v>
      </c>
      <c r="MTP21" s="499">
        <v>2.7</v>
      </c>
      <c r="MTQ21" s="499">
        <v>2.9</v>
      </c>
      <c r="MTR21" s="499">
        <v>2.8</v>
      </c>
      <c r="MTS21" s="499">
        <v>2.6</v>
      </c>
      <c r="MTT21" s="499">
        <v>2.4</v>
      </c>
      <c r="MTU21" s="500">
        <v>2.1</v>
      </c>
      <c r="MTV21" s="499">
        <v>2.1</v>
      </c>
      <c r="MTW21" s="499">
        <v>2.2000000000000002</v>
      </c>
      <c r="MTX21" s="499">
        <v>2.6</v>
      </c>
      <c r="MTY21" s="499">
        <v>3.1</v>
      </c>
      <c r="MTZ21" s="499">
        <v>3.6</v>
      </c>
      <c r="MUA21" s="499">
        <v>4.0999999999999996</v>
      </c>
      <c r="MUB21" s="499">
        <v>4.2</v>
      </c>
      <c r="MUC21" s="499">
        <v>4.3</v>
      </c>
      <c r="MUD21" s="499">
        <v>4.3</v>
      </c>
      <c r="MUE21" s="499">
        <v>4.5999999999999996</v>
      </c>
      <c r="MUF21" s="499">
        <v>5.2</v>
      </c>
      <c r="MUG21" s="500">
        <v>5.7</v>
      </c>
      <c r="MUH21" s="499">
        <v>6.1</v>
      </c>
      <c r="MUI21" s="499">
        <v>6.4</v>
      </c>
      <c r="MUJ21" s="499">
        <v>7</v>
      </c>
      <c r="MUK21" s="503" t="s">
        <v>284</v>
      </c>
      <c r="MUL21" s="499">
        <v>4</v>
      </c>
      <c r="MUM21" s="499">
        <v>4</v>
      </c>
      <c r="MUN21" s="499">
        <v>4</v>
      </c>
      <c r="MUO21" s="499">
        <v>4</v>
      </c>
      <c r="MUP21" s="499">
        <v>4</v>
      </c>
      <c r="MUQ21" s="499">
        <v>4</v>
      </c>
      <c r="MUR21" s="499">
        <v>3</v>
      </c>
      <c r="MUS21" s="499">
        <v>3</v>
      </c>
      <c r="MUT21" s="499">
        <v>4</v>
      </c>
      <c r="MUU21" s="499">
        <v>4</v>
      </c>
      <c r="MUV21" s="499">
        <v>4</v>
      </c>
      <c r="MUW21" s="500">
        <v>4</v>
      </c>
      <c r="MUX21" s="501">
        <v>3.6</v>
      </c>
      <c r="MUY21" s="501">
        <v>3.5</v>
      </c>
      <c r="MUZ21" s="501">
        <v>3.6</v>
      </c>
      <c r="MVA21" s="501">
        <v>3.5</v>
      </c>
      <c r="MVB21" s="501">
        <v>3.4</v>
      </c>
      <c r="MVC21" s="501">
        <v>3.6</v>
      </c>
      <c r="MVD21" s="501">
        <v>3.8</v>
      </c>
      <c r="MVE21" s="501">
        <v>3.8</v>
      </c>
      <c r="MVF21" s="501">
        <v>3.8</v>
      </c>
      <c r="MVG21" s="501">
        <v>4</v>
      </c>
      <c r="MVH21" s="501">
        <v>3.8</v>
      </c>
      <c r="MVI21" s="502">
        <v>3.7</v>
      </c>
      <c r="MVJ21" s="501">
        <v>3.3</v>
      </c>
      <c r="MVK21" s="501">
        <v>3.1</v>
      </c>
      <c r="MVL21" s="501">
        <v>3.1</v>
      </c>
      <c r="MVM21" s="501">
        <v>3.2</v>
      </c>
      <c r="MVN21" s="501">
        <v>3.1</v>
      </c>
      <c r="MVO21" s="501">
        <v>3.1</v>
      </c>
      <c r="MVP21" s="501">
        <v>2.9</v>
      </c>
      <c r="MVQ21" s="501">
        <v>3</v>
      </c>
      <c r="MVR21" s="501">
        <v>2.9</v>
      </c>
      <c r="MVS21" s="501">
        <v>2.8</v>
      </c>
      <c r="MVT21" s="501">
        <v>3.1</v>
      </c>
      <c r="MVU21" s="502">
        <v>3.4</v>
      </c>
      <c r="MVV21" s="499">
        <v>3.9</v>
      </c>
      <c r="MVW21" s="499">
        <v>4.2</v>
      </c>
      <c r="MVX21" s="499">
        <v>3.8</v>
      </c>
      <c r="MVY21" s="499">
        <v>3.3</v>
      </c>
      <c r="MVZ21" s="499">
        <v>2.7</v>
      </c>
      <c r="MWA21" s="499">
        <v>2.5</v>
      </c>
      <c r="MWB21" s="499">
        <v>2.7</v>
      </c>
      <c r="MWC21" s="499">
        <v>2.9</v>
      </c>
      <c r="MWD21" s="499">
        <v>2.8</v>
      </c>
      <c r="MWE21" s="499">
        <v>2.6</v>
      </c>
      <c r="MWF21" s="499">
        <v>2.4</v>
      </c>
      <c r="MWG21" s="500">
        <v>2.1</v>
      </c>
      <c r="MWH21" s="499">
        <v>2.1</v>
      </c>
      <c r="MWI21" s="499">
        <v>2.2000000000000002</v>
      </c>
      <c r="MWJ21" s="499">
        <v>2.6</v>
      </c>
      <c r="MWK21" s="499">
        <v>3.1</v>
      </c>
      <c r="MWL21" s="499">
        <v>3.6</v>
      </c>
      <c r="MWM21" s="499">
        <v>4.0999999999999996</v>
      </c>
      <c r="MWN21" s="499">
        <v>4.2</v>
      </c>
      <c r="MWO21" s="499">
        <v>4.3</v>
      </c>
      <c r="MWP21" s="499">
        <v>4.3</v>
      </c>
      <c r="MWQ21" s="499">
        <v>4.5999999999999996</v>
      </c>
      <c r="MWR21" s="499">
        <v>5.2</v>
      </c>
      <c r="MWS21" s="500">
        <v>5.7</v>
      </c>
      <c r="MWT21" s="499">
        <v>6.1</v>
      </c>
      <c r="MWU21" s="499">
        <v>6.4</v>
      </c>
      <c r="MWV21" s="499">
        <v>7</v>
      </c>
      <c r="MWW21" s="503" t="s">
        <v>284</v>
      </c>
      <c r="MWX21" s="499">
        <v>4</v>
      </c>
      <c r="MWY21" s="499">
        <v>4</v>
      </c>
      <c r="MWZ21" s="499">
        <v>4</v>
      </c>
      <c r="MXA21" s="499">
        <v>4</v>
      </c>
      <c r="MXB21" s="499">
        <v>4</v>
      </c>
      <c r="MXC21" s="499">
        <v>4</v>
      </c>
      <c r="MXD21" s="499">
        <v>3</v>
      </c>
      <c r="MXE21" s="499">
        <v>3</v>
      </c>
      <c r="MXF21" s="499">
        <v>4</v>
      </c>
      <c r="MXG21" s="499">
        <v>4</v>
      </c>
      <c r="MXH21" s="499">
        <v>4</v>
      </c>
      <c r="MXI21" s="500">
        <v>4</v>
      </c>
      <c r="MXJ21" s="501">
        <v>3.6</v>
      </c>
      <c r="MXK21" s="501">
        <v>3.5</v>
      </c>
      <c r="MXL21" s="501">
        <v>3.6</v>
      </c>
      <c r="MXM21" s="501">
        <v>3.5</v>
      </c>
      <c r="MXN21" s="501">
        <v>3.4</v>
      </c>
      <c r="MXO21" s="501">
        <v>3.6</v>
      </c>
      <c r="MXP21" s="501">
        <v>3.8</v>
      </c>
      <c r="MXQ21" s="501">
        <v>3.8</v>
      </c>
      <c r="MXR21" s="501">
        <v>3.8</v>
      </c>
      <c r="MXS21" s="501">
        <v>4</v>
      </c>
      <c r="MXT21" s="501">
        <v>3.8</v>
      </c>
      <c r="MXU21" s="502">
        <v>3.7</v>
      </c>
      <c r="MXV21" s="501">
        <v>3.3</v>
      </c>
      <c r="MXW21" s="501">
        <v>3.1</v>
      </c>
      <c r="MXX21" s="501">
        <v>3.1</v>
      </c>
      <c r="MXY21" s="501">
        <v>3.2</v>
      </c>
      <c r="MXZ21" s="501">
        <v>3.1</v>
      </c>
      <c r="MYA21" s="501">
        <v>3.1</v>
      </c>
      <c r="MYB21" s="501">
        <v>2.9</v>
      </c>
      <c r="MYC21" s="501">
        <v>3</v>
      </c>
      <c r="MYD21" s="501">
        <v>2.9</v>
      </c>
      <c r="MYE21" s="501">
        <v>2.8</v>
      </c>
      <c r="MYF21" s="501">
        <v>3.1</v>
      </c>
      <c r="MYG21" s="502">
        <v>3.4</v>
      </c>
      <c r="MYH21" s="499">
        <v>3.9</v>
      </c>
      <c r="MYI21" s="499">
        <v>4.2</v>
      </c>
      <c r="MYJ21" s="499">
        <v>3.8</v>
      </c>
      <c r="MYK21" s="499">
        <v>3.3</v>
      </c>
      <c r="MYL21" s="499">
        <v>2.7</v>
      </c>
      <c r="MYM21" s="499">
        <v>2.5</v>
      </c>
      <c r="MYN21" s="499">
        <v>2.7</v>
      </c>
      <c r="MYO21" s="499">
        <v>2.9</v>
      </c>
      <c r="MYP21" s="499">
        <v>2.8</v>
      </c>
      <c r="MYQ21" s="499">
        <v>2.6</v>
      </c>
      <c r="MYR21" s="499">
        <v>2.4</v>
      </c>
      <c r="MYS21" s="500">
        <v>2.1</v>
      </c>
      <c r="MYT21" s="499">
        <v>2.1</v>
      </c>
      <c r="MYU21" s="499">
        <v>2.2000000000000002</v>
      </c>
      <c r="MYV21" s="499">
        <v>2.6</v>
      </c>
      <c r="MYW21" s="499">
        <v>3.1</v>
      </c>
      <c r="MYX21" s="499">
        <v>3.6</v>
      </c>
      <c r="MYY21" s="499">
        <v>4.0999999999999996</v>
      </c>
      <c r="MYZ21" s="499">
        <v>4.2</v>
      </c>
      <c r="MZA21" s="499">
        <v>4.3</v>
      </c>
      <c r="MZB21" s="499">
        <v>4.3</v>
      </c>
      <c r="MZC21" s="499">
        <v>4.5999999999999996</v>
      </c>
      <c r="MZD21" s="499">
        <v>5.2</v>
      </c>
      <c r="MZE21" s="500">
        <v>5.7</v>
      </c>
      <c r="MZF21" s="499">
        <v>6.1</v>
      </c>
      <c r="MZG21" s="499">
        <v>6.4</v>
      </c>
      <c r="MZH21" s="499">
        <v>7</v>
      </c>
      <c r="MZI21" s="503" t="s">
        <v>284</v>
      </c>
      <c r="MZJ21" s="499">
        <v>4</v>
      </c>
      <c r="MZK21" s="499">
        <v>4</v>
      </c>
      <c r="MZL21" s="499">
        <v>4</v>
      </c>
      <c r="MZM21" s="499">
        <v>4</v>
      </c>
      <c r="MZN21" s="499">
        <v>4</v>
      </c>
      <c r="MZO21" s="499">
        <v>4</v>
      </c>
      <c r="MZP21" s="499">
        <v>3</v>
      </c>
      <c r="MZQ21" s="499">
        <v>3</v>
      </c>
      <c r="MZR21" s="499">
        <v>4</v>
      </c>
      <c r="MZS21" s="499">
        <v>4</v>
      </c>
      <c r="MZT21" s="499">
        <v>4</v>
      </c>
      <c r="MZU21" s="500">
        <v>4</v>
      </c>
      <c r="MZV21" s="501">
        <v>3.6</v>
      </c>
      <c r="MZW21" s="501">
        <v>3.5</v>
      </c>
      <c r="MZX21" s="501">
        <v>3.6</v>
      </c>
      <c r="MZY21" s="501">
        <v>3.5</v>
      </c>
      <c r="MZZ21" s="501">
        <v>3.4</v>
      </c>
      <c r="NAA21" s="501">
        <v>3.6</v>
      </c>
      <c r="NAB21" s="501">
        <v>3.8</v>
      </c>
      <c r="NAC21" s="501">
        <v>3.8</v>
      </c>
      <c r="NAD21" s="501">
        <v>3.8</v>
      </c>
      <c r="NAE21" s="501">
        <v>4</v>
      </c>
      <c r="NAF21" s="501">
        <v>3.8</v>
      </c>
      <c r="NAG21" s="502">
        <v>3.7</v>
      </c>
      <c r="NAH21" s="501">
        <v>3.3</v>
      </c>
      <c r="NAI21" s="501">
        <v>3.1</v>
      </c>
      <c r="NAJ21" s="501">
        <v>3.1</v>
      </c>
      <c r="NAK21" s="501">
        <v>3.2</v>
      </c>
      <c r="NAL21" s="501">
        <v>3.1</v>
      </c>
      <c r="NAM21" s="501">
        <v>3.1</v>
      </c>
      <c r="NAN21" s="501">
        <v>2.9</v>
      </c>
      <c r="NAO21" s="501">
        <v>3</v>
      </c>
      <c r="NAP21" s="501">
        <v>2.9</v>
      </c>
      <c r="NAQ21" s="501">
        <v>2.8</v>
      </c>
      <c r="NAR21" s="501">
        <v>3.1</v>
      </c>
      <c r="NAS21" s="502">
        <v>3.4</v>
      </c>
      <c r="NAT21" s="499">
        <v>3.9</v>
      </c>
      <c r="NAU21" s="499">
        <v>4.2</v>
      </c>
      <c r="NAV21" s="499">
        <v>3.8</v>
      </c>
      <c r="NAW21" s="499">
        <v>3.3</v>
      </c>
      <c r="NAX21" s="499">
        <v>2.7</v>
      </c>
      <c r="NAY21" s="499">
        <v>2.5</v>
      </c>
      <c r="NAZ21" s="499">
        <v>2.7</v>
      </c>
      <c r="NBA21" s="499">
        <v>2.9</v>
      </c>
      <c r="NBB21" s="499">
        <v>2.8</v>
      </c>
      <c r="NBC21" s="499">
        <v>2.6</v>
      </c>
      <c r="NBD21" s="499">
        <v>2.4</v>
      </c>
      <c r="NBE21" s="500">
        <v>2.1</v>
      </c>
      <c r="NBF21" s="499">
        <v>2.1</v>
      </c>
      <c r="NBG21" s="499">
        <v>2.2000000000000002</v>
      </c>
      <c r="NBH21" s="499">
        <v>2.6</v>
      </c>
      <c r="NBI21" s="499">
        <v>3.1</v>
      </c>
      <c r="NBJ21" s="499">
        <v>3.6</v>
      </c>
      <c r="NBK21" s="499">
        <v>4.0999999999999996</v>
      </c>
      <c r="NBL21" s="499">
        <v>4.2</v>
      </c>
      <c r="NBM21" s="499">
        <v>4.3</v>
      </c>
      <c r="NBN21" s="499">
        <v>4.3</v>
      </c>
      <c r="NBO21" s="499">
        <v>4.5999999999999996</v>
      </c>
      <c r="NBP21" s="499">
        <v>5.2</v>
      </c>
      <c r="NBQ21" s="500">
        <v>5.7</v>
      </c>
      <c r="NBR21" s="499">
        <v>6.1</v>
      </c>
      <c r="NBS21" s="499">
        <v>6.4</v>
      </c>
      <c r="NBT21" s="499">
        <v>7</v>
      </c>
      <c r="NBU21" s="503" t="s">
        <v>284</v>
      </c>
      <c r="NBV21" s="499">
        <v>4</v>
      </c>
      <c r="NBW21" s="499">
        <v>4</v>
      </c>
      <c r="NBX21" s="499">
        <v>4</v>
      </c>
      <c r="NBY21" s="499">
        <v>4</v>
      </c>
      <c r="NBZ21" s="499">
        <v>4</v>
      </c>
      <c r="NCA21" s="499">
        <v>4</v>
      </c>
      <c r="NCB21" s="499">
        <v>3</v>
      </c>
      <c r="NCC21" s="499">
        <v>3</v>
      </c>
      <c r="NCD21" s="499">
        <v>4</v>
      </c>
      <c r="NCE21" s="499">
        <v>4</v>
      </c>
      <c r="NCF21" s="499">
        <v>4</v>
      </c>
      <c r="NCG21" s="500">
        <v>4</v>
      </c>
      <c r="NCH21" s="501">
        <v>3.6</v>
      </c>
      <c r="NCI21" s="501">
        <v>3.5</v>
      </c>
      <c r="NCJ21" s="501">
        <v>3.6</v>
      </c>
      <c r="NCK21" s="501">
        <v>3.5</v>
      </c>
      <c r="NCL21" s="501">
        <v>3.4</v>
      </c>
      <c r="NCM21" s="501">
        <v>3.6</v>
      </c>
      <c r="NCN21" s="501">
        <v>3.8</v>
      </c>
      <c r="NCO21" s="501">
        <v>3.8</v>
      </c>
      <c r="NCP21" s="501">
        <v>3.8</v>
      </c>
      <c r="NCQ21" s="501">
        <v>4</v>
      </c>
      <c r="NCR21" s="501">
        <v>3.8</v>
      </c>
      <c r="NCS21" s="502">
        <v>3.7</v>
      </c>
      <c r="NCT21" s="501">
        <v>3.3</v>
      </c>
      <c r="NCU21" s="501">
        <v>3.1</v>
      </c>
      <c r="NCV21" s="501">
        <v>3.1</v>
      </c>
      <c r="NCW21" s="501">
        <v>3.2</v>
      </c>
      <c r="NCX21" s="501">
        <v>3.1</v>
      </c>
      <c r="NCY21" s="501">
        <v>3.1</v>
      </c>
      <c r="NCZ21" s="501">
        <v>2.9</v>
      </c>
      <c r="NDA21" s="501">
        <v>3</v>
      </c>
      <c r="NDB21" s="501">
        <v>2.9</v>
      </c>
      <c r="NDC21" s="501">
        <v>2.8</v>
      </c>
      <c r="NDD21" s="501">
        <v>3.1</v>
      </c>
      <c r="NDE21" s="502">
        <v>3.4</v>
      </c>
      <c r="NDF21" s="499">
        <v>3.9</v>
      </c>
      <c r="NDG21" s="499">
        <v>4.2</v>
      </c>
      <c r="NDH21" s="499">
        <v>3.8</v>
      </c>
      <c r="NDI21" s="499">
        <v>3.3</v>
      </c>
      <c r="NDJ21" s="499">
        <v>2.7</v>
      </c>
      <c r="NDK21" s="499">
        <v>2.5</v>
      </c>
      <c r="NDL21" s="499">
        <v>2.7</v>
      </c>
      <c r="NDM21" s="499">
        <v>2.9</v>
      </c>
      <c r="NDN21" s="499">
        <v>2.8</v>
      </c>
      <c r="NDO21" s="499">
        <v>2.6</v>
      </c>
      <c r="NDP21" s="499">
        <v>2.4</v>
      </c>
      <c r="NDQ21" s="500">
        <v>2.1</v>
      </c>
      <c r="NDR21" s="499">
        <v>2.1</v>
      </c>
      <c r="NDS21" s="499">
        <v>2.2000000000000002</v>
      </c>
      <c r="NDT21" s="499">
        <v>2.6</v>
      </c>
      <c r="NDU21" s="499">
        <v>3.1</v>
      </c>
      <c r="NDV21" s="499">
        <v>3.6</v>
      </c>
      <c r="NDW21" s="499">
        <v>4.0999999999999996</v>
      </c>
      <c r="NDX21" s="499">
        <v>4.2</v>
      </c>
      <c r="NDY21" s="499">
        <v>4.3</v>
      </c>
      <c r="NDZ21" s="499">
        <v>4.3</v>
      </c>
      <c r="NEA21" s="499">
        <v>4.5999999999999996</v>
      </c>
      <c r="NEB21" s="499">
        <v>5.2</v>
      </c>
      <c r="NEC21" s="500">
        <v>5.7</v>
      </c>
      <c r="NED21" s="499">
        <v>6.1</v>
      </c>
      <c r="NEE21" s="499">
        <v>6.4</v>
      </c>
      <c r="NEF21" s="499">
        <v>7</v>
      </c>
      <c r="NEG21" s="503" t="s">
        <v>284</v>
      </c>
      <c r="NEH21" s="499">
        <v>4</v>
      </c>
      <c r="NEI21" s="499">
        <v>4</v>
      </c>
      <c r="NEJ21" s="499">
        <v>4</v>
      </c>
      <c r="NEK21" s="499">
        <v>4</v>
      </c>
      <c r="NEL21" s="499">
        <v>4</v>
      </c>
      <c r="NEM21" s="499">
        <v>4</v>
      </c>
      <c r="NEN21" s="499">
        <v>3</v>
      </c>
      <c r="NEO21" s="499">
        <v>3</v>
      </c>
      <c r="NEP21" s="499">
        <v>4</v>
      </c>
      <c r="NEQ21" s="499">
        <v>4</v>
      </c>
      <c r="NER21" s="499">
        <v>4</v>
      </c>
      <c r="NES21" s="500">
        <v>4</v>
      </c>
      <c r="NET21" s="501">
        <v>3.6</v>
      </c>
      <c r="NEU21" s="501">
        <v>3.5</v>
      </c>
      <c r="NEV21" s="501">
        <v>3.6</v>
      </c>
      <c r="NEW21" s="501">
        <v>3.5</v>
      </c>
      <c r="NEX21" s="501">
        <v>3.4</v>
      </c>
      <c r="NEY21" s="501">
        <v>3.6</v>
      </c>
      <c r="NEZ21" s="501">
        <v>3.8</v>
      </c>
      <c r="NFA21" s="501">
        <v>3.8</v>
      </c>
      <c r="NFB21" s="501">
        <v>3.8</v>
      </c>
      <c r="NFC21" s="501">
        <v>4</v>
      </c>
      <c r="NFD21" s="501">
        <v>3.8</v>
      </c>
      <c r="NFE21" s="502">
        <v>3.7</v>
      </c>
      <c r="NFF21" s="501">
        <v>3.3</v>
      </c>
      <c r="NFG21" s="501">
        <v>3.1</v>
      </c>
      <c r="NFH21" s="501">
        <v>3.1</v>
      </c>
      <c r="NFI21" s="501">
        <v>3.2</v>
      </c>
      <c r="NFJ21" s="501">
        <v>3.1</v>
      </c>
      <c r="NFK21" s="501">
        <v>3.1</v>
      </c>
      <c r="NFL21" s="501">
        <v>2.9</v>
      </c>
      <c r="NFM21" s="501">
        <v>3</v>
      </c>
      <c r="NFN21" s="501">
        <v>2.9</v>
      </c>
      <c r="NFO21" s="501">
        <v>2.8</v>
      </c>
      <c r="NFP21" s="501">
        <v>3.1</v>
      </c>
      <c r="NFQ21" s="502">
        <v>3.4</v>
      </c>
      <c r="NFR21" s="499">
        <v>3.9</v>
      </c>
      <c r="NFS21" s="499">
        <v>4.2</v>
      </c>
      <c r="NFT21" s="499">
        <v>3.8</v>
      </c>
      <c r="NFU21" s="499">
        <v>3.3</v>
      </c>
      <c r="NFV21" s="499">
        <v>2.7</v>
      </c>
      <c r="NFW21" s="499">
        <v>2.5</v>
      </c>
      <c r="NFX21" s="499">
        <v>2.7</v>
      </c>
      <c r="NFY21" s="499">
        <v>2.9</v>
      </c>
      <c r="NFZ21" s="499">
        <v>2.8</v>
      </c>
      <c r="NGA21" s="499">
        <v>2.6</v>
      </c>
      <c r="NGB21" s="499">
        <v>2.4</v>
      </c>
      <c r="NGC21" s="500">
        <v>2.1</v>
      </c>
      <c r="NGD21" s="499">
        <v>2.1</v>
      </c>
      <c r="NGE21" s="499">
        <v>2.2000000000000002</v>
      </c>
      <c r="NGF21" s="499">
        <v>2.6</v>
      </c>
      <c r="NGG21" s="499">
        <v>3.1</v>
      </c>
      <c r="NGH21" s="499">
        <v>3.6</v>
      </c>
      <c r="NGI21" s="499">
        <v>4.0999999999999996</v>
      </c>
      <c r="NGJ21" s="499">
        <v>4.2</v>
      </c>
      <c r="NGK21" s="499">
        <v>4.3</v>
      </c>
      <c r="NGL21" s="499">
        <v>4.3</v>
      </c>
      <c r="NGM21" s="499">
        <v>4.5999999999999996</v>
      </c>
      <c r="NGN21" s="499">
        <v>5.2</v>
      </c>
      <c r="NGO21" s="500">
        <v>5.7</v>
      </c>
      <c r="NGP21" s="499">
        <v>6.1</v>
      </c>
      <c r="NGQ21" s="499">
        <v>6.4</v>
      </c>
      <c r="NGR21" s="499">
        <v>7</v>
      </c>
      <c r="NGS21" s="503" t="s">
        <v>284</v>
      </c>
      <c r="NGT21" s="499">
        <v>4</v>
      </c>
      <c r="NGU21" s="499">
        <v>4</v>
      </c>
      <c r="NGV21" s="499">
        <v>4</v>
      </c>
      <c r="NGW21" s="499">
        <v>4</v>
      </c>
      <c r="NGX21" s="499">
        <v>4</v>
      </c>
      <c r="NGY21" s="499">
        <v>4</v>
      </c>
      <c r="NGZ21" s="499">
        <v>3</v>
      </c>
      <c r="NHA21" s="499">
        <v>3</v>
      </c>
      <c r="NHB21" s="499">
        <v>4</v>
      </c>
      <c r="NHC21" s="499">
        <v>4</v>
      </c>
      <c r="NHD21" s="499">
        <v>4</v>
      </c>
      <c r="NHE21" s="500">
        <v>4</v>
      </c>
      <c r="NHF21" s="501">
        <v>3.6</v>
      </c>
      <c r="NHG21" s="501">
        <v>3.5</v>
      </c>
      <c r="NHH21" s="501">
        <v>3.6</v>
      </c>
      <c r="NHI21" s="501">
        <v>3.5</v>
      </c>
      <c r="NHJ21" s="501">
        <v>3.4</v>
      </c>
      <c r="NHK21" s="501">
        <v>3.6</v>
      </c>
      <c r="NHL21" s="501">
        <v>3.8</v>
      </c>
      <c r="NHM21" s="501">
        <v>3.8</v>
      </c>
      <c r="NHN21" s="501">
        <v>3.8</v>
      </c>
      <c r="NHO21" s="501">
        <v>4</v>
      </c>
      <c r="NHP21" s="501">
        <v>3.8</v>
      </c>
      <c r="NHQ21" s="502">
        <v>3.7</v>
      </c>
      <c r="NHR21" s="501">
        <v>3.3</v>
      </c>
      <c r="NHS21" s="501">
        <v>3.1</v>
      </c>
      <c r="NHT21" s="501">
        <v>3.1</v>
      </c>
      <c r="NHU21" s="501">
        <v>3.2</v>
      </c>
      <c r="NHV21" s="501">
        <v>3.1</v>
      </c>
      <c r="NHW21" s="501">
        <v>3.1</v>
      </c>
      <c r="NHX21" s="501">
        <v>2.9</v>
      </c>
      <c r="NHY21" s="501">
        <v>3</v>
      </c>
      <c r="NHZ21" s="501">
        <v>2.9</v>
      </c>
      <c r="NIA21" s="501">
        <v>2.8</v>
      </c>
      <c r="NIB21" s="501">
        <v>3.1</v>
      </c>
      <c r="NIC21" s="502">
        <v>3.4</v>
      </c>
      <c r="NID21" s="499">
        <v>3.9</v>
      </c>
      <c r="NIE21" s="499">
        <v>4.2</v>
      </c>
      <c r="NIF21" s="499">
        <v>3.8</v>
      </c>
      <c r="NIG21" s="499">
        <v>3.3</v>
      </c>
      <c r="NIH21" s="499">
        <v>2.7</v>
      </c>
      <c r="NII21" s="499">
        <v>2.5</v>
      </c>
      <c r="NIJ21" s="499">
        <v>2.7</v>
      </c>
      <c r="NIK21" s="499">
        <v>2.9</v>
      </c>
      <c r="NIL21" s="499">
        <v>2.8</v>
      </c>
      <c r="NIM21" s="499">
        <v>2.6</v>
      </c>
      <c r="NIN21" s="499">
        <v>2.4</v>
      </c>
      <c r="NIO21" s="500">
        <v>2.1</v>
      </c>
      <c r="NIP21" s="499">
        <v>2.1</v>
      </c>
      <c r="NIQ21" s="499">
        <v>2.2000000000000002</v>
      </c>
      <c r="NIR21" s="499">
        <v>2.6</v>
      </c>
      <c r="NIS21" s="499">
        <v>3.1</v>
      </c>
      <c r="NIT21" s="499">
        <v>3.6</v>
      </c>
      <c r="NIU21" s="499">
        <v>4.0999999999999996</v>
      </c>
      <c r="NIV21" s="499">
        <v>4.2</v>
      </c>
      <c r="NIW21" s="499">
        <v>4.3</v>
      </c>
      <c r="NIX21" s="499">
        <v>4.3</v>
      </c>
      <c r="NIY21" s="499">
        <v>4.5999999999999996</v>
      </c>
      <c r="NIZ21" s="499">
        <v>5.2</v>
      </c>
      <c r="NJA21" s="500">
        <v>5.7</v>
      </c>
      <c r="NJB21" s="499">
        <v>6.1</v>
      </c>
      <c r="NJC21" s="499">
        <v>6.4</v>
      </c>
      <c r="NJD21" s="499">
        <v>7</v>
      </c>
      <c r="NJE21" s="503" t="s">
        <v>284</v>
      </c>
      <c r="NJF21" s="499">
        <v>4</v>
      </c>
      <c r="NJG21" s="499">
        <v>4</v>
      </c>
      <c r="NJH21" s="499">
        <v>4</v>
      </c>
      <c r="NJI21" s="499">
        <v>4</v>
      </c>
      <c r="NJJ21" s="499">
        <v>4</v>
      </c>
      <c r="NJK21" s="499">
        <v>4</v>
      </c>
      <c r="NJL21" s="499">
        <v>3</v>
      </c>
      <c r="NJM21" s="499">
        <v>3</v>
      </c>
      <c r="NJN21" s="499">
        <v>4</v>
      </c>
      <c r="NJO21" s="499">
        <v>4</v>
      </c>
      <c r="NJP21" s="499">
        <v>4</v>
      </c>
      <c r="NJQ21" s="500">
        <v>4</v>
      </c>
      <c r="NJR21" s="501">
        <v>3.6</v>
      </c>
      <c r="NJS21" s="501">
        <v>3.5</v>
      </c>
      <c r="NJT21" s="501">
        <v>3.6</v>
      </c>
      <c r="NJU21" s="501">
        <v>3.5</v>
      </c>
      <c r="NJV21" s="501">
        <v>3.4</v>
      </c>
      <c r="NJW21" s="501">
        <v>3.6</v>
      </c>
      <c r="NJX21" s="501">
        <v>3.8</v>
      </c>
      <c r="NJY21" s="501">
        <v>3.8</v>
      </c>
      <c r="NJZ21" s="501">
        <v>3.8</v>
      </c>
      <c r="NKA21" s="501">
        <v>4</v>
      </c>
      <c r="NKB21" s="501">
        <v>3.8</v>
      </c>
      <c r="NKC21" s="502">
        <v>3.7</v>
      </c>
      <c r="NKD21" s="501">
        <v>3.3</v>
      </c>
      <c r="NKE21" s="501">
        <v>3.1</v>
      </c>
      <c r="NKF21" s="501">
        <v>3.1</v>
      </c>
      <c r="NKG21" s="501">
        <v>3.2</v>
      </c>
      <c r="NKH21" s="501">
        <v>3.1</v>
      </c>
      <c r="NKI21" s="501">
        <v>3.1</v>
      </c>
      <c r="NKJ21" s="501">
        <v>2.9</v>
      </c>
      <c r="NKK21" s="501">
        <v>3</v>
      </c>
      <c r="NKL21" s="501">
        <v>2.9</v>
      </c>
      <c r="NKM21" s="501">
        <v>2.8</v>
      </c>
      <c r="NKN21" s="501">
        <v>3.1</v>
      </c>
      <c r="NKO21" s="502">
        <v>3.4</v>
      </c>
      <c r="NKP21" s="499">
        <v>3.9</v>
      </c>
      <c r="NKQ21" s="499">
        <v>4.2</v>
      </c>
      <c r="NKR21" s="499">
        <v>3.8</v>
      </c>
      <c r="NKS21" s="499">
        <v>3.3</v>
      </c>
      <c r="NKT21" s="499">
        <v>2.7</v>
      </c>
      <c r="NKU21" s="499">
        <v>2.5</v>
      </c>
      <c r="NKV21" s="499">
        <v>2.7</v>
      </c>
      <c r="NKW21" s="499">
        <v>2.9</v>
      </c>
      <c r="NKX21" s="499">
        <v>2.8</v>
      </c>
      <c r="NKY21" s="499">
        <v>2.6</v>
      </c>
      <c r="NKZ21" s="499">
        <v>2.4</v>
      </c>
      <c r="NLA21" s="500">
        <v>2.1</v>
      </c>
      <c r="NLB21" s="499">
        <v>2.1</v>
      </c>
      <c r="NLC21" s="499">
        <v>2.2000000000000002</v>
      </c>
      <c r="NLD21" s="499">
        <v>2.6</v>
      </c>
      <c r="NLE21" s="499">
        <v>3.1</v>
      </c>
      <c r="NLF21" s="499">
        <v>3.6</v>
      </c>
      <c r="NLG21" s="499">
        <v>4.0999999999999996</v>
      </c>
      <c r="NLH21" s="499">
        <v>4.2</v>
      </c>
      <c r="NLI21" s="499">
        <v>4.3</v>
      </c>
      <c r="NLJ21" s="499">
        <v>4.3</v>
      </c>
      <c r="NLK21" s="499">
        <v>4.5999999999999996</v>
      </c>
      <c r="NLL21" s="499">
        <v>5.2</v>
      </c>
      <c r="NLM21" s="500">
        <v>5.7</v>
      </c>
      <c r="NLN21" s="499">
        <v>6.1</v>
      </c>
      <c r="NLO21" s="499">
        <v>6.4</v>
      </c>
      <c r="NLP21" s="499">
        <v>7</v>
      </c>
      <c r="NLQ21" s="503" t="s">
        <v>284</v>
      </c>
      <c r="NLR21" s="499">
        <v>4</v>
      </c>
      <c r="NLS21" s="499">
        <v>4</v>
      </c>
      <c r="NLT21" s="499">
        <v>4</v>
      </c>
      <c r="NLU21" s="499">
        <v>4</v>
      </c>
      <c r="NLV21" s="499">
        <v>4</v>
      </c>
      <c r="NLW21" s="499">
        <v>4</v>
      </c>
      <c r="NLX21" s="499">
        <v>3</v>
      </c>
      <c r="NLY21" s="499">
        <v>3</v>
      </c>
      <c r="NLZ21" s="499">
        <v>4</v>
      </c>
      <c r="NMA21" s="499">
        <v>4</v>
      </c>
      <c r="NMB21" s="499">
        <v>4</v>
      </c>
      <c r="NMC21" s="500">
        <v>4</v>
      </c>
      <c r="NMD21" s="501">
        <v>3.6</v>
      </c>
      <c r="NME21" s="501">
        <v>3.5</v>
      </c>
      <c r="NMF21" s="501">
        <v>3.6</v>
      </c>
      <c r="NMG21" s="501">
        <v>3.5</v>
      </c>
      <c r="NMH21" s="501">
        <v>3.4</v>
      </c>
      <c r="NMI21" s="501">
        <v>3.6</v>
      </c>
      <c r="NMJ21" s="501">
        <v>3.8</v>
      </c>
      <c r="NMK21" s="501">
        <v>3.8</v>
      </c>
      <c r="NML21" s="501">
        <v>3.8</v>
      </c>
      <c r="NMM21" s="501">
        <v>4</v>
      </c>
      <c r="NMN21" s="501">
        <v>3.8</v>
      </c>
      <c r="NMO21" s="502">
        <v>3.7</v>
      </c>
      <c r="NMP21" s="501">
        <v>3.3</v>
      </c>
      <c r="NMQ21" s="501">
        <v>3.1</v>
      </c>
      <c r="NMR21" s="501">
        <v>3.1</v>
      </c>
      <c r="NMS21" s="501">
        <v>3.2</v>
      </c>
      <c r="NMT21" s="501">
        <v>3.1</v>
      </c>
      <c r="NMU21" s="501">
        <v>3.1</v>
      </c>
      <c r="NMV21" s="501">
        <v>2.9</v>
      </c>
      <c r="NMW21" s="501">
        <v>3</v>
      </c>
      <c r="NMX21" s="501">
        <v>2.9</v>
      </c>
      <c r="NMY21" s="501">
        <v>2.8</v>
      </c>
      <c r="NMZ21" s="501">
        <v>3.1</v>
      </c>
      <c r="NNA21" s="502">
        <v>3.4</v>
      </c>
      <c r="NNB21" s="499">
        <v>3.9</v>
      </c>
      <c r="NNC21" s="499">
        <v>4.2</v>
      </c>
      <c r="NND21" s="499">
        <v>3.8</v>
      </c>
      <c r="NNE21" s="499">
        <v>3.3</v>
      </c>
      <c r="NNF21" s="499">
        <v>2.7</v>
      </c>
      <c r="NNG21" s="499">
        <v>2.5</v>
      </c>
      <c r="NNH21" s="499">
        <v>2.7</v>
      </c>
      <c r="NNI21" s="499">
        <v>2.9</v>
      </c>
      <c r="NNJ21" s="499">
        <v>2.8</v>
      </c>
      <c r="NNK21" s="499">
        <v>2.6</v>
      </c>
      <c r="NNL21" s="499">
        <v>2.4</v>
      </c>
      <c r="NNM21" s="500">
        <v>2.1</v>
      </c>
      <c r="NNN21" s="499">
        <v>2.1</v>
      </c>
      <c r="NNO21" s="499">
        <v>2.2000000000000002</v>
      </c>
      <c r="NNP21" s="499">
        <v>2.6</v>
      </c>
      <c r="NNQ21" s="499">
        <v>3.1</v>
      </c>
      <c r="NNR21" s="499">
        <v>3.6</v>
      </c>
      <c r="NNS21" s="499">
        <v>4.0999999999999996</v>
      </c>
      <c r="NNT21" s="499">
        <v>4.2</v>
      </c>
      <c r="NNU21" s="499">
        <v>4.3</v>
      </c>
      <c r="NNV21" s="499">
        <v>4.3</v>
      </c>
      <c r="NNW21" s="499">
        <v>4.5999999999999996</v>
      </c>
      <c r="NNX21" s="499">
        <v>5.2</v>
      </c>
      <c r="NNY21" s="500">
        <v>5.7</v>
      </c>
      <c r="NNZ21" s="499">
        <v>6.1</v>
      </c>
      <c r="NOA21" s="499">
        <v>6.4</v>
      </c>
      <c r="NOB21" s="499">
        <v>7</v>
      </c>
      <c r="NOC21" s="503" t="s">
        <v>284</v>
      </c>
      <c r="NOD21" s="499">
        <v>4</v>
      </c>
      <c r="NOE21" s="499">
        <v>4</v>
      </c>
      <c r="NOF21" s="499">
        <v>4</v>
      </c>
      <c r="NOG21" s="499">
        <v>4</v>
      </c>
      <c r="NOH21" s="499">
        <v>4</v>
      </c>
      <c r="NOI21" s="499">
        <v>4</v>
      </c>
      <c r="NOJ21" s="499">
        <v>3</v>
      </c>
      <c r="NOK21" s="499">
        <v>3</v>
      </c>
      <c r="NOL21" s="499">
        <v>4</v>
      </c>
      <c r="NOM21" s="499">
        <v>4</v>
      </c>
      <c r="NON21" s="499">
        <v>4</v>
      </c>
      <c r="NOO21" s="500">
        <v>4</v>
      </c>
      <c r="NOP21" s="501">
        <v>3.6</v>
      </c>
      <c r="NOQ21" s="501">
        <v>3.5</v>
      </c>
      <c r="NOR21" s="501">
        <v>3.6</v>
      </c>
      <c r="NOS21" s="501">
        <v>3.5</v>
      </c>
      <c r="NOT21" s="501">
        <v>3.4</v>
      </c>
      <c r="NOU21" s="501">
        <v>3.6</v>
      </c>
      <c r="NOV21" s="501">
        <v>3.8</v>
      </c>
      <c r="NOW21" s="501">
        <v>3.8</v>
      </c>
      <c r="NOX21" s="501">
        <v>3.8</v>
      </c>
      <c r="NOY21" s="501">
        <v>4</v>
      </c>
      <c r="NOZ21" s="501">
        <v>3.8</v>
      </c>
      <c r="NPA21" s="502">
        <v>3.7</v>
      </c>
      <c r="NPB21" s="501">
        <v>3.3</v>
      </c>
      <c r="NPC21" s="501">
        <v>3.1</v>
      </c>
      <c r="NPD21" s="501">
        <v>3.1</v>
      </c>
      <c r="NPE21" s="501">
        <v>3.2</v>
      </c>
      <c r="NPF21" s="501">
        <v>3.1</v>
      </c>
      <c r="NPG21" s="501">
        <v>3.1</v>
      </c>
      <c r="NPH21" s="501">
        <v>2.9</v>
      </c>
      <c r="NPI21" s="501">
        <v>3</v>
      </c>
      <c r="NPJ21" s="501">
        <v>2.9</v>
      </c>
      <c r="NPK21" s="501">
        <v>2.8</v>
      </c>
      <c r="NPL21" s="501">
        <v>3.1</v>
      </c>
      <c r="NPM21" s="502">
        <v>3.4</v>
      </c>
      <c r="NPN21" s="499">
        <v>3.9</v>
      </c>
      <c r="NPO21" s="499">
        <v>4.2</v>
      </c>
      <c r="NPP21" s="499">
        <v>3.8</v>
      </c>
      <c r="NPQ21" s="499">
        <v>3.3</v>
      </c>
      <c r="NPR21" s="499">
        <v>2.7</v>
      </c>
      <c r="NPS21" s="499">
        <v>2.5</v>
      </c>
      <c r="NPT21" s="499">
        <v>2.7</v>
      </c>
      <c r="NPU21" s="499">
        <v>2.9</v>
      </c>
      <c r="NPV21" s="499">
        <v>2.8</v>
      </c>
      <c r="NPW21" s="499">
        <v>2.6</v>
      </c>
      <c r="NPX21" s="499">
        <v>2.4</v>
      </c>
      <c r="NPY21" s="500">
        <v>2.1</v>
      </c>
      <c r="NPZ21" s="499">
        <v>2.1</v>
      </c>
      <c r="NQA21" s="499">
        <v>2.2000000000000002</v>
      </c>
      <c r="NQB21" s="499">
        <v>2.6</v>
      </c>
      <c r="NQC21" s="499">
        <v>3.1</v>
      </c>
      <c r="NQD21" s="499">
        <v>3.6</v>
      </c>
      <c r="NQE21" s="499">
        <v>4.0999999999999996</v>
      </c>
      <c r="NQF21" s="499">
        <v>4.2</v>
      </c>
      <c r="NQG21" s="499">
        <v>4.3</v>
      </c>
      <c r="NQH21" s="499">
        <v>4.3</v>
      </c>
      <c r="NQI21" s="499">
        <v>4.5999999999999996</v>
      </c>
      <c r="NQJ21" s="499">
        <v>5.2</v>
      </c>
      <c r="NQK21" s="500">
        <v>5.7</v>
      </c>
      <c r="NQL21" s="499">
        <v>6.1</v>
      </c>
      <c r="NQM21" s="499">
        <v>6.4</v>
      </c>
      <c r="NQN21" s="499">
        <v>7</v>
      </c>
      <c r="NQO21" s="503" t="s">
        <v>284</v>
      </c>
      <c r="NQP21" s="499">
        <v>4</v>
      </c>
      <c r="NQQ21" s="499">
        <v>4</v>
      </c>
      <c r="NQR21" s="499">
        <v>4</v>
      </c>
      <c r="NQS21" s="499">
        <v>4</v>
      </c>
      <c r="NQT21" s="499">
        <v>4</v>
      </c>
      <c r="NQU21" s="499">
        <v>4</v>
      </c>
      <c r="NQV21" s="499">
        <v>3</v>
      </c>
      <c r="NQW21" s="499">
        <v>3</v>
      </c>
      <c r="NQX21" s="499">
        <v>4</v>
      </c>
      <c r="NQY21" s="499">
        <v>4</v>
      </c>
      <c r="NQZ21" s="499">
        <v>4</v>
      </c>
      <c r="NRA21" s="500">
        <v>4</v>
      </c>
      <c r="NRB21" s="501">
        <v>3.6</v>
      </c>
      <c r="NRC21" s="501">
        <v>3.5</v>
      </c>
      <c r="NRD21" s="501">
        <v>3.6</v>
      </c>
      <c r="NRE21" s="501">
        <v>3.5</v>
      </c>
      <c r="NRF21" s="501">
        <v>3.4</v>
      </c>
      <c r="NRG21" s="501">
        <v>3.6</v>
      </c>
      <c r="NRH21" s="501">
        <v>3.8</v>
      </c>
      <c r="NRI21" s="501">
        <v>3.8</v>
      </c>
      <c r="NRJ21" s="501">
        <v>3.8</v>
      </c>
      <c r="NRK21" s="501">
        <v>4</v>
      </c>
      <c r="NRL21" s="501">
        <v>3.8</v>
      </c>
      <c r="NRM21" s="502">
        <v>3.7</v>
      </c>
      <c r="NRN21" s="501">
        <v>3.3</v>
      </c>
      <c r="NRO21" s="501">
        <v>3.1</v>
      </c>
      <c r="NRP21" s="501">
        <v>3.1</v>
      </c>
      <c r="NRQ21" s="501">
        <v>3.2</v>
      </c>
      <c r="NRR21" s="501">
        <v>3.1</v>
      </c>
      <c r="NRS21" s="501">
        <v>3.1</v>
      </c>
      <c r="NRT21" s="501">
        <v>2.9</v>
      </c>
      <c r="NRU21" s="501">
        <v>3</v>
      </c>
      <c r="NRV21" s="501">
        <v>2.9</v>
      </c>
      <c r="NRW21" s="501">
        <v>2.8</v>
      </c>
      <c r="NRX21" s="501">
        <v>3.1</v>
      </c>
      <c r="NRY21" s="502">
        <v>3.4</v>
      </c>
      <c r="NRZ21" s="499">
        <v>3.9</v>
      </c>
      <c r="NSA21" s="499">
        <v>4.2</v>
      </c>
      <c r="NSB21" s="499">
        <v>3.8</v>
      </c>
      <c r="NSC21" s="499">
        <v>3.3</v>
      </c>
      <c r="NSD21" s="499">
        <v>2.7</v>
      </c>
      <c r="NSE21" s="499">
        <v>2.5</v>
      </c>
      <c r="NSF21" s="499">
        <v>2.7</v>
      </c>
      <c r="NSG21" s="499">
        <v>2.9</v>
      </c>
      <c r="NSH21" s="499">
        <v>2.8</v>
      </c>
      <c r="NSI21" s="499">
        <v>2.6</v>
      </c>
      <c r="NSJ21" s="499">
        <v>2.4</v>
      </c>
      <c r="NSK21" s="500">
        <v>2.1</v>
      </c>
      <c r="NSL21" s="499">
        <v>2.1</v>
      </c>
      <c r="NSM21" s="499">
        <v>2.2000000000000002</v>
      </c>
      <c r="NSN21" s="499">
        <v>2.6</v>
      </c>
      <c r="NSO21" s="499">
        <v>3.1</v>
      </c>
      <c r="NSP21" s="499">
        <v>3.6</v>
      </c>
      <c r="NSQ21" s="499">
        <v>4.0999999999999996</v>
      </c>
      <c r="NSR21" s="499">
        <v>4.2</v>
      </c>
      <c r="NSS21" s="499">
        <v>4.3</v>
      </c>
      <c r="NST21" s="499">
        <v>4.3</v>
      </c>
      <c r="NSU21" s="499">
        <v>4.5999999999999996</v>
      </c>
      <c r="NSV21" s="499">
        <v>5.2</v>
      </c>
      <c r="NSW21" s="500">
        <v>5.7</v>
      </c>
      <c r="NSX21" s="499">
        <v>6.1</v>
      </c>
      <c r="NSY21" s="499">
        <v>6.4</v>
      </c>
      <c r="NSZ21" s="499">
        <v>7</v>
      </c>
      <c r="NTA21" s="503" t="s">
        <v>284</v>
      </c>
      <c r="NTB21" s="499">
        <v>4</v>
      </c>
      <c r="NTC21" s="499">
        <v>4</v>
      </c>
      <c r="NTD21" s="499">
        <v>4</v>
      </c>
      <c r="NTE21" s="499">
        <v>4</v>
      </c>
      <c r="NTF21" s="499">
        <v>4</v>
      </c>
      <c r="NTG21" s="499">
        <v>4</v>
      </c>
      <c r="NTH21" s="499">
        <v>3</v>
      </c>
      <c r="NTI21" s="499">
        <v>3</v>
      </c>
      <c r="NTJ21" s="499">
        <v>4</v>
      </c>
      <c r="NTK21" s="499">
        <v>4</v>
      </c>
      <c r="NTL21" s="499">
        <v>4</v>
      </c>
      <c r="NTM21" s="500">
        <v>4</v>
      </c>
      <c r="NTN21" s="501">
        <v>3.6</v>
      </c>
      <c r="NTO21" s="501">
        <v>3.5</v>
      </c>
      <c r="NTP21" s="501">
        <v>3.6</v>
      </c>
      <c r="NTQ21" s="501">
        <v>3.5</v>
      </c>
      <c r="NTR21" s="501">
        <v>3.4</v>
      </c>
      <c r="NTS21" s="501">
        <v>3.6</v>
      </c>
      <c r="NTT21" s="501">
        <v>3.8</v>
      </c>
      <c r="NTU21" s="501">
        <v>3.8</v>
      </c>
      <c r="NTV21" s="501">
        <v>3.8</v>
      </c>
      <c r="NTW21" s="501">
        <v>4</v>
      </c>
      <c r="NTX21" s="501">
        <v>3.8</v>
      </c>
      <c r="NTY21" s="502">
        <v>3.7</v>
      </c>
      <c r="NTZ21" s="501">
        <v>3.3</v>
      </c>
      <c r="NUA21" s="501">
        <v>3.1</v>
      </c>
      <c r="NUB21" s="501">
        <v>3.1</v>
      </c>
      <c r="NUC21" s="501">
        <v>3.2</v>
      </c>
      <c r="NUD21" s="501">
        <v>3.1</v>
      </c>
      <c r="NUE21" s="501">
        <v>3.1</v>
      </c>
      <c r="NUF21" s="501">
        <v>2.9</v>
      </c>
      <c r="NUG21" s="501">
        <v>3</v>
      </c>
      <c r="NUH21" s="501">
        <v>2.9</v>
      </c>
      <c r="NUI21" s="501">
        <v>2.8</v>
      </c>
      <c r="NUJ21" s="501">
        <v>3.1</v>
      </c>
      <c r="NUK21" s="502">
        <v>3.4</v>
      </c>
      <c r="NUL21" s="499">
        <v>3.9</v>
      </c>
      <c r="NUM21" s="499">
        <v>4.2</v>
      </c>
      <c r="NUN21" s="499">
        <v>3.8</v>
      </c>
      <c r="NUO21" s="499">
        <v>3.3</v>
      </c>
      <c r="NUP21" s="499">
        <v>2.7</v>
      </c>
      <c r="NUQ21" s="499">
        <v>2.5</v>
      </c>
      <c r="NUR21" s="499">
        <v>2.7</v>
      </c>
      <c r="NUS21" s="499">
        <v>2.9</v>
      </c>
      <c r="NUT21" s="499">
        <v>2.8</v>
      </c>
      <c r="NUU21" s="499">
        <v>2.6</v>
      </c>
      <c r="NUV21" s="499">
        <v>2.4</v>
      </c>
      <c r="NUW21" s="500">
        <v>2.1</v>
      </c>
      <c r="NUX21" s="499">
        <v>2.1</v>
      </c>
      <c r="NUY21" s="499">
        <v>2.2000000000000002</v>
      </c>
      <c r="NUZ21" s="499">
        <v>2.6</v>
      </c>
      <c r="NVA21" s="499">
        <v>3.1</v>
      </c>
      <c r="NVB21" s="499">
        <v>3.6</v>
      </c>
      <c r="NVC21" s="499">
        <v>4.0999999999999996</v>
      </c>
      <c r="NVD21" s="499">
        <v>4.2</v>
      </c>
      <c r="NVE21" s="499">
        <v>4.3</v>
      </c>
      <c r="NVF21" s="499">
        <v>4.3</v>
      </c>
      <c r="NVG21" s="499">
        <v>4.5999999999999996</v>
      </c>
      <c r="NVH21" s="499">
        <v>5.2</v>
      </c>
      <c r="NVI21" s="500">
        <v>5.7</v>
      </c>
      <c r="NVJ21" s="499">
        <v>6.1</v>
      </c>
      <c r="NVK21" s="499">
        <v>6.4</v>
      </c>
      <c r="NVL21" s="499">
        <v>7</v>
      </c>
      <c r="NVM21" s="503" t="s">
        <v>284</v>
      </c>
      <c r="NVN21" s="499">
        <v>4</v>
      </c>
      <c r="NVO21" s="499">
        <v>4</v>
      </c>
      <c r="NVP21" s="499">
        <v>4</v>
      </c>
      <c r="NVQ21" s="499">
        <v>4</v>
      </c>
      <c r="NVR21" s="499">
        <v>4</v>
      </c>
      <c r="NVS21" s="499">
        <v>4</v>
      </c>
      <c r="NVT21" s="499">
        <v>3</v>
      </c>
      <c r="NVU21" s="499">
        <v>3</v>
      </c>
      <c r="NVV21" s="499">
        <v>4</v>
      </c>
      <c r="NVW21" s="499">
        <v>4</v>
      </c>
      <c r="NVX21" s="499">
        <v>4</v>
      </c>
      <c r="NVY21" s="500">
        <v>4</v>
      </c>
      <c r="NVZ21" s="501">
        <v>3.6</v>
      </c>
      <c r="NWA21" s="501">
        <v>3.5</v>
      </c>
      <c r="NWB21" s="501">
        <v>3.6</v>
      </c>
      <c r="NWC21" s="501">
        <v>3.5</v>
      </c>
      <c r="NWD21" s="501">
        <v>3.4</v>
      </c>
      <c r="NWE21" s="501">
        <v>3.6</v>
      </c>
      <c r="NWF21" s="501">
        <v>3.8</v>
      </c>
      <c r="NWG21" s="501">
        <v>3.8</v>
      </c>
      <c r="NWH21" s="501">
        <v>3.8</v>
      </c>
      <c r="NWI21" s="501">
        <v>4</v>
      </c>
      <c r="NWJ21" s="501">
        <v>3.8</v>
      </c>
      <c r="NWK21" s="502">
        <v>3.7</v>
      </c>
      <c r="NWL21" s="501">
        <v>3.3</v>
      </c>
      <c r="NWM21" s="501">
        <v>3.1</v>
      </c>
      <c r="NWN21" s="501">
        <v>3.1</v>
      </c>
      <c r="NWO21" s="501">
        <v>3.2</v>
      </c>
      <c r="NWP21" s="501">
        <v>3.1</v>
      </c>
      <c r="NWQ21" s="501">
        <v>3.1</v>
      </c>
      <c r="NWR21" s="501">
        <v>2.9</v>
      </c>
      <c r="NWS21" s="501">
        <v>3</v>
      </c>
      <c r="NWT21" s="501">
        <v>2.9</v>
      </c>
      <c r="NWU21" s="501">
        <v>2.8</v>
      </c>
      <c r="NWV21" s="501">
        <v>3.1</v>
      </c>
      <c r="NWW21" s="502">
        <v>3.4</v>
      </c>
      <c r="NWX21" s="499">
        <v>3.9</v>
      </c>
      <c r="NWY21" s="499">
        <v>4.2</v>
      </c>
      <c r="NWZ21" s="499">
        <v>3.8</v>
      </c>
      <c r="NXA21" s="499">
        <v>3.3</v>
      </c>
      <c r="NXB21" s="499">
        <v>2.7</v>
      </c>
      <c r="NXC21" s="499">
        <v>2.5</v>
      </c>
      <c r="NXD21" s="499">
        <v>2.7</v>
      </c>
      <c r="NXE21" s="499">
        <v>2.9</v>
      </c>
      <c r="NXF21" s="499">
        <v>2.8</v>
      </c>
      <c r="NXG21" s="499">
        <v>2.6</v>
      </c>
      <c r="NXH21" s="499">
        <v>2.4</v>
      </c>
      <c r="NXI21" s="500">
        <v>2.1</v>
      </c>
      <c r="NXJ21" s="499">
        <v>2.1</v>
      </c>
      <c r="NXK21" s="499">
        <v>2.2000000000000002</v>
      </c>
      <c r="NXL21" s="499">
        <v>2.6</v>
      </c>
      <c r="NXM21" s="499">
        <v>3.1</v>
      </c>
      <c r="NXN21" s="499">
        <v>3.6</v>
      </c>
      <c r="NXO21" s="499">
        <v>4.0999999999999996</v>
      </c>
      <c r="NXP21" s="499">
        <v>4.2</v>
      </c>
      <c r="NXQ21" s="499">
        <v>4.3</v>
      </c>
      <c r="NXR21" s="499">
        <v>4.3</v>
      </c>
      <c r="NXS21" s="499">
        <v>4.5999999999999996</v>
      </c>
      <c r="NXT21" s="499">
        <v>5.2</v>
      </c>
      <c r="NXU21" s="500">
        <v>5.7</v>
      </c>
      <c r="NXV21" s="499">
        <v>6.1</v>
      </c>
      <c r="NXW21" s="499">
        <v>6.4</v>
      </c>
      <c r="NXX21" s="499">
        <v>7</v>
      </c>
      <c r="NXY21" s="503" t="s">
        <v>284</v>
      </c>
      <c r="NXZ21" s="499">
        <v>4</v>
      </c>
      <c r="NYA21" s="499">
        <v>4</v>
      </c>
      <c r="NYB21" s="499">
        <v>4</v>
      </c>
      <c r="NYC21" s="499">
        <v>4</v>
      </c>
      <c r="NYD21" s="499">
        <v>4</v>
      </c>
      <c r="NYE21" s="499">
        <v>4</v>
      </c>
      <c r="NYF21" s="499">
        <v>3</v>
      </c>
      <c r="NYG21" s="499">
        <v>3</v>
      </c>
      <c r="NYH21" s="499">
        <v>4</v>
      </c>
      <c r="NYI21" s="499">
        <v>4</v>
      </c>
      <c r="NYJ21" s="499">
        <v>4</v>
      </c>
      <c r="NYK21" s="500">
        <v>4</v>
      </c>
      <c r="NYL21" s="501">
        <v>3.6</v>
      </c>
      <c r="NYM21" s="501">
        <v>3.5</v>
      </c>
      <c r="NYN21" s="501">
        <v>3.6</v>
      </c>
      <c r="NYO21" s="501">
        <v>3.5</v>
      </c>
      <c r="NYP21" s="501">
        <v>3.4</v>
      </c>
      <c r="NYQ21" s="501">
        <v>3.6</v>
      </c>
      <c r="NYR21" s="501">
        <v>3.8</v>
      </c>
      <c r="NYS21" s="501">
        <v>3.8</v>
      </c>
      <c r="NYT21" s="501">
        <v>3.8</v>
      </c>
      <c r="NYU21" s="501">
        <v>4</v>
      </c>
      <c r="NYV21" s="501">
        <v>3.8</v>
      </c>
      <c r="NYW21" s="502">
        <v>3.7</v>
      </c>
      <c r="NYX21" s="501">
        <v>3.3</v>
      </c>
      <c r="NYY21" s="501">
        <v>3.1</v>
      </c>
      <c r="NYZ21" s="501">
        <v>3.1</v>
      </c>
      <c r="NZA21" s="501">
        <v>3.2</v>
      </c>
      <c r="NZB21" s="501">
        <v>3.1</v>
      </c>
      <c r="NZC21" s="501">
        <v>3.1</v>
      </c>
      <c r="NZD21" s="501">
        <v>2.9</v>
      </c>
      <c r="NZE21" s="501">
        <v>3</v>
      </c>
      <c r="NZF21" s="501">
        <v>2.9</v>
      </c>
      <c r="NZG21" s="501">
        <v>2.8</v>
      </c>
      <c r="NZH21" s="501">
        <v>3.1</v>
      </c>
      <c r="NZI21" s="502">
        <v>3.4</v>
      </c>
      <c r="NZJ21" s="499">
        <v>3.9</v>
      </c>
      <c r="NZK21" s="499">
        <v>4.2</v>
      </c>
      <c r="NZL21" s="499">
        <v>3.8</v>
      </c>
      <c r="NZM21" s="499">
        <v>3.3</v>
      </c>
      <c r="NZN21" s="499">
        <v>2.7</v>
      </c>
      <c r="NZO21" s="499">
        <v>2.5</v>
      </c>
      <c r="NZP21" s="499">
        <v>2.7</v>
      </c>
      <c r="NZQ21" s="499">
        <v>2.9</v>
      </c>
      <c r="NZR21" s="499">
        <v>2.8</v>
      </c>
      <c r="NZS21" s="499">
        <v>2.6</v>
      </c>
      <c r="NZT21" s="499">
        <v>2.4</v>
      </c>
      <c r="NZU21" s="500">
        <v>2.1</v>
      </c>
      <c r="NZV21" s="499">
        <v>2.1</v>
      </c>
      <c r="NZW21" s="499">
        <v>2.2000000000000002</v>
      </c>
      <c r="NZX21" s="499">
        <v>2.6</v>
      </c>
      <c r="NZY21" s="499">
        <v>3.1</v>
      </c>
      <c r="NZZ21" s="499">
        <v>3.6</v>
      </c>
      <c r="OAA21" s="499">
        <v>4.0999999999999996</v>
      </c>
      <c r="OAB21" s="499">
        <v>4.2</v>
      </c>
      <c r="OAC21" s="499">
        <v>4.3</v>
      </c>
      <c r="OAD21" s="499">
        <v>4.3</v>
      </c>
      <c r="OAE21" s="499">
        <v>4.5999999999999996</v>
      </c>
      <c r="OAF21" s="499">
        <v>5.2</v>
      </c>
      <c r="OAG21" s="500">
        <v>5.7</v>
      </c>
      <c r="OAH21" s="499">
        <v>6.1</v>
      </c>
      <c r="OAI21" s="499">
        <v>6.4</v>
      </c>
      <c r="OAJ21" s="499">
        <v>7</v>
      </c>
      <c r="OAK21" s="503" t="s">
        <v>284</v>
      </c>
      <c r="OAL21" s="499">
        <v>4</v>
      </c>
      <c r="OAM21" s="499">
        <v>4</v>
      </c>
      <c r="OAN21" s="499">
        <v>4</v>
      </c>
      <c r="OAO21" s="499">
        <v>4</v>
      </c>
      <c r="OAP21" s="499">
        <v>4</v>
      </c>
      <c r="OAQ21" s="499">
        <v>4</v>
      </c>
      <c r="OAR21" s="499">
        <v>3</v>
      </c>
      <c r="OAS21" s="499">
        <v>3</v>
      </c>
      <c r="OAT21" s="499">
        <v>4</v>
      </c>
      <c r="OAU21" s="499">
        <v>4</v>
      </c>
      <c r="OAV21" s="499">
        <v>4</v>
      </c>
      <c r="OAW21" s="500">
        <v>4</v>
      </c>
      <c r="OAX21" s="501">
        <v>3.6</v>
      </c>
      <c r="OAY21" s="501">
        <v>3.5</v>
      </c>
      <c r="OAZ21" s="501">
        <v>3.6</v>
      </c>
      <c r="OBA21" s="501">
        <v>3.5</v>
      </c>
      <c r="OBB21" s="501">
        <v>3.4</v>
      </c>
      <c r="OBC21" s="501">
        <v>3.6</v>
      </c>
      <c r="OBD21" s="501">
        <v>3.8</v>
      </c>
      <c r="OBE21" s="501">
        <v>3.8</v>
      </c>
      <c r="OBF21" s="501">
        <v>3.8</v>
      </c>
      <c r="OBG21" s="501">
        <v>4</v>
      </c>
      <c r="OBH21" s="501">
        <v>3.8</v>
      </c>
      <c r="OBI21" s="502">
        <v>3.7</v>
      </c>
      <c r="OBJ21" s="501">
        <v>3.3</v>
      </c>
      <c r="OBK21" s="501">
        <v>3.1</v>
      </c>
      <c r="OBL21" s="501">
        <v>3.1</v>
      </c>
      <c r="OBM21" s="501">
        <v>3.2</v>
      </c>
      <c r="OBN21" s="501">
        <v>3.1</v>
      </c>
      <c r="OBO21" s="501">
        <v>3.1</v>
      </c>
      <c r="OBP21" s="501">
        <v>2.9</v>
      </c>
      <c r="OBQ21" s="501">
        <v>3</v>
      </c>
      <c r="OBR21" s="501">
        <v>2.9</v>
      </c>
      <c r="OBS21" s="501">
        <v>2.8</v>
      </c>
      <c r="OBT21" s="501">
        <v>3.1</v>
      </c>
      <c r="OBU21" s="502">
        <v>3.4</v>
      </c>
      <c r="OBV21" s="499">
        <v>3.9</v>
      </c>
      <c r="OBW21" s="499">
        <v>4.2</v>
      </c>
      <c r="OBX21" s="499">
        <v>3.8</v>
      </c>
      <c r="OBY21" s="499">
        <v>3.3</v>
      </c>
      <c r="OBZ21" s="499">
        <v>2.7</v>
      </c>
      <c r="OCA21" s="499">
        <v>2.5</v>
      </c>
      <c r="OCB21" s="499">
        <v>2.7</v>
      </c>
      <c r="OCC21" s="499">
        <v>2.9</v>
      </c>
      <c r="OCD21" s="499">
        <v>2.8</v>
      </c>
      <c r="OCE21" s="499">
        <v>2.6</v>
      </c>
      <c r="OCF21" s="499">
        <v>2.4</v>
      </c>
      <c r="OCG21" s="500">
        <v>2.1</v>
      </c>
      <c r="OCH21" s="499">
        <v>2.1</v>
      </c>
      <c r="OCI21" s="499">
        <v>2.2000000000000002</v>
      </c>
      <c r="OCJ21" s="499">
        <v>2.6</v>
      </c>
      <c r="OCK21" s="499">
        <v>3.1</v>
      </c>
      <c r="OCL21" s="499">
        <v>3.6</v>
      </c>
      <c r="OCM21" s="499">
        <v>4.0999999999999996</v>
      </c>
      <c r="OCN21" s="499">
        <v>4.2</v>
      </c>
      <c r="OCO21" s="499">
        <v>4.3</v>
      </c>
      <c r="OCP21" s="499">
        <v>4.3</v>
      </c>
      <c r="OCQ21" s="499">
        <v>4.5999999999999996</v>
      </c>
      <c r="OCR21" s="499">
        <v>5.2</v>
      </c>
      <c r="OCS21" s="500">
        <v>5.7</v>
      </c>
      <c r="OCT21" s="499">
        <v>6.1</v>
      </c>
      <c r="OCU21" s="499">
        <v>6.4</v>
      </c>
      <c r="OCV21" s="499">
        <v>7</v>
      </c>
      <c r="OCW21" s="503" t="s">
        <v>284</v>
      </c>
      <c r="OCX21" s="499">
        <v>4</v>
      </c>
      <c r="OCY21" s="499">
        <v>4</v>
      </c>
      <c r="OCZ21" s="499">
        <v>4</v>
      </c>
      <c r="ODA21" s="499">
        <v>4</v>
      </c>
      <c r="ODB21" s="499">
        <v>4</v>
      </c>
      <c r="ODC21" s="499">
        <v>4</v>
      </c>
      <c r="ODD21" s="499">
        <v>3</v>
      </c>
      <c r="ODE21" s="499">
        <v>3</v>
      </c>
      <c r="ODF21" s="499">
        <v>4</v>
      </c>
      <c r="ODG21" s="499">
        <v>4</v>
      </c>
      <c r="ODH21" s="499">
        <v>4</v>
      </c>
      <c r="ODI21" s="500">
        <v>4</v>
      </c>
      <c r="ODJ21" s="501">
        <v>3.6</v>
      </c>
      <c r="ODK21" s="501">
        <v>3.5</v>
      </c>
      <c r="ODL21" s="501">
        <v>3.6</v>
      </c>
      <c r="ODM21" s="501">
        <v>3.5</v>
      </c>
      <c r="ODN21" s="501">
        <v>3.4</v>
      </c>
      <c r="ODO21" s="501">
        <v>3.6</v>
      </c>
      <c r="ODP21" s="501">
        <v>3.8</v>
      </c>
      <c r="ODQ21" s="501">
        <v>3.8</v>
      </c>
      <c r="ODR21" s="501">
        <v>3.8</v>
      </c>
      <c r="ODS21" s="501">
        <v>4</v>
      </c>
      <c r="ODT21" s="501">
        <v>3.8</v>
      </c>
      <c r="ODU21" s="502">
        <v>3.7</v>
      </c>
      <c r="ODV21" s="501">
        <v>3.3</v>
      </c>
      <c r="ODW21" s="501">
        <v>3.1</v>
      </c>
      <c r="ODX21" s="501">
        <v>3.1</v>
      </c>
      <c r="ODY21" s="501">
        <v>3.2</v>
      </c>
      <c r="ODZ21" s="501">
        <v>3.1</v>
      </c>
      <c r="OEA21" s="501">
        <v>3.1</v>
      </c>
      <c r="OEB21" s="501">
        <v>2.9</v>
      </c>
      <c r="OEC21" s="501">
        <v>3</v>
      </c>
      <c r="OED21" s="501">
        <v>2.9</v>
      </c>
      <c r="OEE21" s="501">
        <v>2.8</v>
      </c>
      <c r="OEF21" s="501">
        <v>3.1</v>
      </c>
      <c r="OEG21" s="502">
        <v>3.4</v>
      </c>
      <c r="OEH21" s="499">
        <v>3.9</v>
      </c>
      <c r="OEI21" s="499">
        <v>4.2</v>
      </c>
      <c r="OEJ21" s="499">
        <v>3.8</v>
      </c>
      <c r="OEK21" s="499">
        <v>3.3</v>
      </c>
      <c r="OEL21" s="499">
        <v>2.7</v>
      </c>
      <c r="OEM21" s="499">
        <v>2.5</v>
      </c>
      <c r="OEN21" s="499">
        <v>2.7</v>
      </c>
      <c r="OEO21" s="499">
        <v>2.9</v>
      </c>
      <c r="OEP21" s="499">
        <v>2.8</v>
      </c>
      <c r="OEQ21" s="499">
        <v>2.6</v>
      </c>
      <c r="OER21" s="499">
        <v>2.4</v>
      </c>
      <c r="OES21" s="500">
        <v>2.1</v>
      </c>
      <c r="OET21" s="499">
        <v>2.1</v>
      </c>
      <c r="OEU21" s="499">
        <v>2.2000000000000002</v>
      </c>
      <c r="OEV21" s="499">
        <v>2.6</v>
      </c>
      <c r="OEW21" s="499">
        <v>3.1</v>
      </c>
      <c r="OEX21" s="499">
        <v>3.6</v>
      </c>
      <c r="OEY21" s="499">
        <v>4.0999999999999996</v>
      </c>
      <c r="OEZ21" s="499">
        <v>4.2</v>
      </c>
      <c r="OFA21" s="499">
        <v>4.3</v>
      </c>
      <c r="OFB21" s="499">
        <v>4.3</v>
      </c>
      <c r="OFC21" s="499">
        <v>4.5999999999999996</v>
      </c>
      <c r="OFD21" s="499">
        <v>5.2</v>
      </c>
      <c r="OFE21" s="500">
        <v>5.7</v>
      </c>
      <c r="OFF21" s="499">
        <v>6.1</v>
      </c>
      <c r="OFG21" s="499">
        <v>6.4</v>
      </c>
      <c r="OFH21" s="499">
        <v>7</v>
      </c>
      <c r="OFI21" s="503" t="s">
        <v>284</v>
      </c>
      <c r="OFJ21" s="499">
        <v>4</v>
      </c>
      <c r="OFK21" s="499">
        <v>4</v>
      </c>
      <c r="OFL21" s="499">
        <v>4</v>
      </c>
      <c r="OFM21" s="499">
        <v>4</v>
      </c>
      <c r="OFN21" s="499">
        <v>4</v>
      </c>
      <c r="OFO21" s="499">
        <v>4</v>
      </c>
      <c r="OFP21" s="499">
        <v>3</v>
      </c>
      <c r="OFQ21" s="499">
        <v>3</v>
      </c>
      <c r="OFR21" s="499">
        <v>4</v>
      </c>
      <c r="OFS21" s="499">
        <v>4</v>
      </c>
      <c r="OFT21" s="499">
        <v>4</v>
      </c>
      <c r="OFU21" s="500">
        <v>4</v>
      </c>
      <c r="OFV21" s="501">
        <v>3.6</v>
      </c>
      <c r="OFW21" s="501">
        <v>3.5</v>
      </c>
      <c r="OFX21" s="501">
        <v>3.6</v>
      </c>
      <c r="OFY21" s="501">
        <v>3.5</v>
      </c>
      <c r="OFZ21" s="501">
        <v>3.4</v>
      </c>
      <c r="OGA21" s="501">
        <v>3.6</v>
      </c>
      <c r="OGB21" s="501">
        <v>3.8</v>
      </c>
      <c r="OGC21" s="501">
        <v>3.8</v>
      </c>
      <c r="OGD21" s="501">
        <v>3.8</v>
      </c>
      <c r="OGE21" s="501">
        <v>4</v>
      </c>
      <c r="OGF21" s="501">
        <v>3.8</v>
      </c>
      <c r="OGG21" s="502">
        <v>3.7</v>
      </c>
      <c r="OGH21" s="501">
        <v>3.3</v>
      </c>
      <c r="OGI21" s="501">
        <v>3.1</v>
      </c>
      <c r="OGJ21" s="501">
        <v>3.1</v>
      </c>
      <c r="OGK21" s="501">
        <v>3.2</v>
      </c>
      <c r="OGL21" s="501">
        <v>3.1</v>
      </c>
      <c r="OGM21" s="501">
        <v>3.1</v>
      </c>
      <c r="OGN21" s="501">
        <v>2.9</v>
      </c>
      <c r="OGO21" s="501">
        <v>3</v>
      </c>
      <c r="OGP21" s="501">
        <v>2.9</v>
      </c>
      <c r="OGQ21" s="501">
        <v>2.8</v>
      </c>
      <c r="OGR21" s="501">
        <v>3.1</v>
      </c>
      <c r="OGS21" s="502">
        <v>3.4</v>
      </c>
      <c r="OGT21" s="499">
        <v>3.9</v>
      </c>
      <c r="OGU21" s="499">
        <v>4.2</v>
      </c>
      <c r="OGV21" s="499">
        <v>3.8</v>
      </c>
      <c r="OGW21" s="499">
        <v>3.3</v>
      </c>
      <c r="OGX21" s="499">
        <v>2.7</v>
      </c>
      <c r="OGY21" s="499">
        <v>2.5</v>
      </c>
      <c r="OGZ21" s="499">
        <v>2.7</v>
      </c>
      <c r="OHA21" s="499">
        <v>2.9</v>
      </c>
      <c r="OHB21" s="499">
        <v>2.8</v>
      </c>
      <c r="OHC21" s="499">
        <v>2.6</v>
      </c>
      <c r="OHD21" s="499">
        <v>2.4</v>
      </c>
      <c r="OHE21" s="500">
        <v>2.1</v>
      </c>
      <c r="OHF21" s="499">
        <v>2.1</v>
      </c>
      <c r="OHG21" s="499">
        <v>2.2000000000000002</v>
      </c>
      <c r="OHH21" s="499">
        <v>2.6</v>
      </c>
      <c r="OHI21" s="499">
        <v>3.1</v>
      </c>
      <c r="OHJ21" s="499">
        <v>3.6</v>
      </c>
      <c r="OHK21" s="499">
        <v>4.0999999999999996</v>
      </c>
      <c r="OHL21" s="499">
        <v>4.2</v>
      </c>
      <c r="OHM21" s="499">
        <v>4.3</v>
      </c>
      <c r="OHN21" s="499">
        <v>4.3</v>
      </c>
      <c r="OHO21" s="499">
        <v>4.5999999999999996</v>
      </c>
      <c r="OHP21" s="499">
        <v>5.2</v>
      </c>
      <c r="OHQ21" s="500">
        <v>5.7</v>
      </c>
      <c r="OHR21" s="499">
        <v>6.1</v>
      </c>
      <c r="OHS21" s="499">
        <v>6.4</v>
      </c>
      <c r="OHT21" s="499">
        <v>7</v>
      </c>
      <c r="OHU21" s="503" t="s">
        <v>284</v>
      </c>
      <c r="OHV21" s="499">
        <v>4</v>
      </c>
      <c r="OHW21" s="499">
        <v>4</v>
      </c>
      <c r="OHX21" s="499">
        <v>4</v>
      </c>
      <c r="OHY21" s="499">
        <v>4</v>
      </c>
      <c r="OHZ21" s="499">
        <v>4</v>
      </c>
      <c r="OIA21" s="499">
        <v>4</v>
      </c>
      <c r="OIB21" s="499">
        <v>3</v>
      </c>
      <c r="OIC21" s="499">
        <v>3</v>
      </c>
      <c r="OID21" s="499">
        <v>4</v>
      </c>
      <c r="OIE21" s="499">
        <v>4</v>
      </c>
      <c r="OIF21" s="499">
        <v>4</v>
      </c>
      <c r="OIG21" s="500">
        <v>4</v>
      </c>
      <c r="OIH21" s="501">
        <v>3.6</v>
      </c>
      <c r="OII21" s="501">
        <v>3.5</v>
      </c>
      <c r="OIJ21" s="501">
        <v>3.6</v>
      </c>
      <c r="OIK21" s="501">
        <v>3.5</v>
      </c>
      <c r="OIL21" s="501">
        <v>3.4</v>
      </c>
      <c r="OIM21" s="501">
        <v>3.6</v>
      </c>
      <c r="OIN21" s="501">
        <v>3.8</v>
      </c>
      <c r="OIO21" s="501">
        <v>3.8</v>
      </c>
      <c r="OIP21" s="501">
        <v>3.8</v>
      </c>
      <c r="OIQ21" s="501">
        <v>4</v>
      </c>
      <c r="OIR21" s="501">
        <v>3.8</v>
      </c>
      <c r="OIS21" s="502">
        <v>3.7</v>
      </c>
      <c r="OIT21" s="501">
        <v>3.3</v>
      </c>
      <c r="OIU21" s="501">
        <v>3.1</v>
      </c>
      <c r="OIV21" s="501">
        <v>3.1</v>
      </c>
      <c r="OIW21" s="501">
        <v>3.2</v>
      </c>
      <c r="OIX21" s="501">
        <v>3.1</v>
      </c>
      <c r="OIY21" s="501">
        <v>3.1</v>
      </c>
      <c r="OIZ21" s="501">
        <v>2.9</v>
      </c>
      <c r="OJA21" s="501">
        <v>3</v>
      </c>
      <c r="OJB21" s="501">
        <v>2.9</v>
      </c>
      <c r="OJC21" s="501">
        <v>2.8</v>
      </c>
      <c r="OJD21" s="501">
        <v>3.1</v>
      </c>
      <c r="OJE21" s="502">
        <v>3.4</v>
      </c>
      <c r="OJF21" s="499">
        <v>3.9</v>
      </c>
      <c r="OJG21" s="499">
        <v>4.2</v>
      </c>
      <c r="OJH21" s="499">
        <v>3.8</v>
      </c>
      <c r="OJI21" s="499">
        <v>3.3</v>
      </c>
      <c r="OJJ21" s="499">
        <v>2.7</v>
      </c>
      <c r="OJK21" s="499">
        <v>2.5</v>
      </c>
      <c r="OJL21" s="499">
        <v>2.7</v>
      </c>
      <c r="OJM21" s="499">
        <v>2.9</v>
      </c>
      <c r="OJN21" s="499">
        <v>2.8</v>
      </c>
      <c r="OJO21" s="499">
        <v>2.6</v>
      </c>
      <c r="OJP21" s="499">
        <v>2.4</v>
      </c>
      <c r="OJQ21" s="500">
        <v>2.1</v>
      </c>
      <c r="OJR21" s="499">
        <v>2.1</v>
      </c>
      <c r="OJS21" s="499">
        <v>2.2000000000000002</v>
      </c>
      <c r="OJT21" s="499">
        <v>2.6</v>
      </c>
      <c r="OJU21" s="499">
        <v>3.1</v>
      </c>
      <c r="OJV21" s="499">
        <v>3.6</v>
      </c>
      <c r="OJW21" s="499">
        <v>4.0999999999999996</v>
      </c>
      <c r="OJX21" s="499">
        <v>4.2</v>
      </c>
      <c r="OJY21" s="499">
        <v>4.3</v>
      </c>
      <c r="OJZ21" s="499">
        <v>4.3</v>
      </c>
      <c r="OKA21" s="499">
        <v>4.5999999999999996</v>
      </c>
      <c r="OKB21" s="499">
        <v>5.2</v>
      </c>
      <c r="OKC21" s="500">
        <v>5.7</v>
      </c>
      <c r="OKD21" s="499">
        <v>6.1</v>
      </c>
      <c r="OKE21" s="499">
        <v>6.4</v>
      </c>
      <c r="OKF21" s="499">
        <v>7</v>
      </c>
      <c r="OKG21" s="503" t="s">
        <v>284</v>
      </c>
      <c r="OKH21" s="499">
        <v>4</v>
      </c>
      <c r="OKI21" s="499">
        <v>4</v>
      </c>
      <c r="OKJ21" s="499">
        <v>4</v>
      </c>
      <c r="OKK21" s="499">
        <v>4</v>
      </c>
      <c r="OKL21" s="499">
        <v>4</v>
      </c>
      <c r="OKM21" s="499">
        <v>4</v>
      </c>
      <c r="OKN21" s="499">
        <v>3</v>
      </c>
      <c r="OKO21" s="499">
        <v>3</v>
      </c>
      <c r="OKP21" s="499">
        <v>4</v>
      </c>
      <c r="OKQ21" s="499">
        <v>4</v>
      </c>
      <c r="OKR21" s="499">
        <v>4</v>
      </c>
      <c r="OKS21" s="500">
        <v>4</v>
      </c>
      <c r="OKT21" s="501">
        <v>3.6</v>
      </c>
      <c r="OKU21" s="501">
        <v>3.5</v>
      </c>
      <c r="OKV21" s="501">
        <v>3.6</v>
      </c>
      <c r="OKW21" s="501">
        <v>3.5</v>
      </c>
      <c r="OKX21" s="501">
        <v>3.4</v>
      </c>
      <c r="OKY21" s="501">
        <v>3.6</v>
      </c>
      <c r="OKZ21" s="501">
        <v>3.8</v>
      </c>
      <c r="OLA21" s="501">
        <v>3.8</v>
      </c>
      <c r="OLB21" s="501">
        <v>3.8</v>
      </c>
      <c r="OLC21" s="501">
        <v>4</v>
      </c>
      <c r="OLD21" s="501">
        <v>3.8</v>
      </c>
      <c r="OLE21" s="502">
        <v>3.7</v>
      </c>
      <c r="OLF21" s="501">
        <v>3.3</v>
      </c>
      <c r="OLG21" s="501">
        <v>3.1</v>
      </c>
      <c r="OLH21" s="501">
        <v>3.1</v>
      </c>
      <c r="OLI21" s="501">
        <v>3.2</v>
      </c>
      <c r="OLJ21" s="501">
        <v>3.1</v>
      </c>
      <c r="OLK21" s="501">
        <v>3.1</v>
      </c>
      <c r="OLL21" s="501">
        <v>2.9</v>
      </c>
      <c r="OLM21" s="501">
        <v>3</v>
      </c>
      <c r="OLN21" s="501">
        <v>2.9</v>
      </c>
      <c r="OLO21" s="501">
        <v>2.8</v>
      </c>
      <c r="OLP21" s="501">
        <v>3.1</v>
      </c>
      <c r="OLQ21" s="502">
        <v>3.4</v>
      </c>
      <c r="OLR21" s="499">
        <v>3.9</v>
      </c>
      <c r="OLS21" s="499">
        <v>4.2</v>
      </c>
      <c r="OLT21" s="499">
        <v>3.8</v>
      </c>
      <c r="OLU21" s="499">
        <v>3.3</v>
      </c>
      <c r="OLV21" s="499">
        <v>2.7</v>
      </c>
      <c r="OLW21" s="499">
        <v>2.5</v>
      </c>
      <c r="OLX21" s="499">
        <v>2.7</v>
      </c>
      <c r="OLY21" s="499">
        <v>2.9</v>
      </c>
      <c r="OLZ21" s="499">
        <v>2.8</v>
      </c>
      <c r="OMA21" s="499">
        <v>2.6</v>
      </c>
      <c r="OMB21" s="499">
        <v>2.4</v>
      </c>
      <c r="OMC21" s="500">
        <v>2.1</v>
      </c>
      <c r="OMD21" s="499">
        <v>2.1</v>
      </c>
      <c r="OME21" s="499">
        <v>2.2000000000000002</v>
      </c>
      <c r="OMF21" s="499">
        <v>2.6</v>
      </c>
      <c r="OMG21" s="499">
        <v>3.1</v>
      </c>
      <c r="OMH21" s="499">
        <v>3.6</v>
      </c>
      <c r="OMI21" s="499">
        <v>4.0999999999999996</v>
      </c>
      <c r="OMJ21" s="499">
        <v>4.2</v>
      </c>
      <c r="OMK21" s="499">
        <v>4.3</v>
      </c>
      <c r="OML21" s="499">
        <v>4.3</v>
      </c>
      <c r="OMM21" s="499">
        <v>4.5999999999999996</v>
      </c>
      <c r="OMN21" s="499">
        <v>5.2</v>
      </c>
      <c r="OMO21" s="500">
        <v>5.7</v>
      </c>
      <c r="OMP21" s="499">
        <v>6.1</v>
      </c>
      <c r="OMQ21" s="499">
        <v>6.4</v>
      </c>
      <c r="OMR21" s="499">
        <v>7</v>
      </c>
      <c r="OMS21" s="503" t="s">
        <v>284</v>
      </c>
      <c r="OMT21" s="499">
        <v>4</v>
      </c>
      <c r="OMU21" s="499">
        <v>4</v>
      </c>
      <c r="OMV21" s="499">
        <v>4</v>
      </c>
      <c r="OMW21" s="499">
        <v>4</v>
      </c>
      <c r="OMX21" s="499">
        <v>4</v>
      </c>
      <c r="OMY21" s="499">
        <v>4</v>
      </c>
      <c r="OMZ21" s="499">
        <v>3</v>
      </c>
      <c r="ONA21" s="499">
        <v>3</v>
      </c>
      <c r="ONB21" s="499">
        <v>4</v>
      </c>
      <c r="ONC21" s="499">
        <v>4</v>
      </c>
      <c r="OND21" s="499">
        <v>4</v>
      </c>
      <c r="ONE21" s="500">
        <v>4</v>
      </c>
      <c r="ONF21" s="501">
        <v>3.6</v>
      </c>
      <c r="ONG21" s="501">
        <v>3.5</v>
      </c>
      <c r="ONH21" s="501">
        <v>3.6</v>
      </c>
      <c r="ONI21" s="501">
        <v>3.5</v>
      </c>
      <c r="ONJ21" s="501">
        <v>3.4</v>
      </c>
      <c r="ONK21" s="501">
        <v>3.6</v>
      </c>
      <c r="ONL21" s="501">
        <v>3.8</v>
      </c>
      <c r="ONM21" s="501">
        <v>3.8</v>
      </c>
      <c r="ONN21" s="501">
        <v>3.8</v>
      </c>
      <c r="ONO21" s="501">
        <v>4</v>
      </c>
      <c r="ONP21" s="501">
        <v>3.8</v>
      </c>
      <c r="ONQ21" s="502">
        <v>3.7</v>
      </c>
      <c r="ONR21" s="501">
        <v>3.3</v>
      </c>
      <c r="ONS21" s="501">
        <v>3.1</v>
      </c>
      <c r="ONT21" s="501">
        <v>3.1</v>
      </c>
      <c r="ONU21" s="501">
        <v>3.2</v>
      </c>
      <c r="ONV21" s="501">
        <v>3.1</v>
      </c>
      <c r="ONW21" s="501">
        <v>3.1</v>
      </c>
      <c r="ONX21" s="501">
        <v>2.9</v>
      </c>
      <c r="ONY21" s="501">
        <v>3</v>
      </c>
      <c r="ONZ21" s="501">
        <v>2.9</v>
      </c>
      <c r="OOA21" s="501">
        <v>2.8</v>
      </c>
      <c r="OOB21" s="501">
        <v>3.1</v>
      </c>
      <c r="OOC21" s="502">
        <v>3.4</v>
      </c>
      <c r="OOD21" s="499">
        <v>3.9</v>
      </c>
      <c r="OOE21" s="499">
        <v>4.2</v>
      </c>
      <c r="OOF21" s="499">
        <v>3.8</v>
      </c>
      <c r="OOG21" s="499">
        <v>3.3</v>
      </c>
      <c r="OOH21" s="499">
        <v>2.7</v>
      </c>
      <c r="OOI21" s="499">
        <v>2.5</v>
      </c>
      <c r="OOJ21" s="499">
        <v>2.7</v>
      </c>
      <c r="OOK21" s="499">
        <v>2.9</v>
      </c>
      <c r="OOL21" s="499">
        <v>2.8</v>
      </c>
      <c r="OOM21" s="499">
        <v>2.6</v>
      </c>
      <c r="OON21" s="499">
        <v>2.4</v>
      </c>
      <c r="OOO21" s="500">
        <v>2.1</v>
      </c>
      <c r="OOP21" s="499">
        <v>2.1</v>
      </c>
      <c r="OOQ21" s="499">
        <v>2.2000000000000002</v>
      </c>
      <c r="OOR21" s="499">
        <v>2.6</v>
      </c>
      <c r="OOS21" s="499">
        <v>3.1</v>
      </c>
      <c r="OOT21" s="499">
        <v>3.6</v>
      </c>
      <c r="OOU21" s="499">
        <v>4.0999999999999996</v>
      </c>
      <c r="OOV21" s="499">
        <v>4.2</v>
      </c>
      <c r="OOW21" s="499">
        <v>4.3</v>
      </c>
      <c r="OOX21" s="499">
        <v>4.3</v>
      </c>
      <c r="OOY21" s="499">
        <v>4.5999999999999996</v>
      </c>
      <c r="OOZ21" s="499">
        <v>5.2</v>
      </c>
      <c r="OPA21" s="500">
        <v>5.7</v>
      </c>
      <c r="OPB21" s="499">
        <v>6.1</v>
      </c>
      <c r="OPC21" s="499">
        <v>6.4</v>
      </c>
      <c r="OPD21" s="499">
        <v>7</v>
      </c>
      <c r="OPE21" s="503" t="s">
        <v>284</v>
      </c>
      <c r="OPF21" s="499">
        <v>4</v>
      </c>
      <c r="OPG21" s="499">
        <v>4</v>
      </c>
      <c r="OPH21" s="499">
        <v>4</v>
      </c>
      <c r="OPI21" s="499">
        <v>4</v>
      </c>
      <c r="OPJ21" s="499">
        <v>4</v>
      </c>
      <c r="OPK21" s="499">
        <v>4</v>
      </c>
      <c r="OPL21" s="499">
        <v>3</v>
      </c>
      <c r="OPM21" s="499">
        <v>3</v>
      </c>
      <c r="OPN21" s="499">
        <v>4</v>
      </c>
      <c r="OPO21" s="499">
        <v>4</v>
      </c>
      <c r="OPP21" s="499">
        <v>4</v>
      </c>
      <c r="OPQ21" s="500">
        <v>4</v>
      </c>
      <c r="OPR21" s="501">
        <v>3.6</v>
      </c>
      <c r="OPS21" s="501">
        <v>3.5</v>
      </c>
      <c r="OPT21" s="501">
        <v>3.6</v>
      </c>
      <c r="OPU21" s="501">
        <v>3.5</v>
      </c>
      <c r="OPV21" s="501">
        <v>3.4</v>
      </c>
      <c r="OPW21" s="501">
        <v>3.6</v>
      </c>
      <c r="OPX21" s="501">
        <v>3.8</v>
      </c>
      <c r="OPY21" s="501">
        <v>3.8</v>
      </c>
      <c r="OPZ21" s="501">
        <v>3.8</v>
      </c>
      <c r="OQA21" s="501">
        <v>4</v>
      </c>
      <c r="OQB21" s="501">
        <v>3.8</v>
      </c>
      <c r="OQC21" s="502">
        <v>3.7</v>
      </c>
      <c r="OQD21" s="501">
        <v>3.3</v>
      </c>
      <c r="OQE21" s="501">
        <v>3.1</v>
      </c>
      <c r="OQF21" s="501">
        <v>3.1</v>
      </c>
      <c r="OQG21" s="501">
        <v>3.2</v>
      </c>
      <c r="OQH21" s="501">
        <v>3.1</v>
      </c>
      <c r="OQI21" s="501">
        <v>3.1</v>
      </c>
      <c r="OQJ21" s="501">
        <v>2.9</v>
      </c>
      <c r="OQK21" s="501">
        <v>3</v>
      </c>
      <c r="OQL21" s="501">
        <v>2.9</v>
      </c>
      <c r="OQM21" s="501">
        <v>2.8</v>
      </c>
      <c r="OQN21" s="501">
        <v>3.1</v>
      </c>
      <c r="OQO21" s="502">
        <v>3.4</v>
      </c>
      <c r="OQP21" s="499">
        <v>3.9</v>
      </c>
      <c r="OQQ21" s="499">
        <v>4.2</v>
      </c>
      <c r="OQR21" s="499">
        <v>3.8</v>
      </c>
      <c r="OQS21" s="499">
        <v>3.3</v>
      </c>
      <c r="OQT21" s="499">
        <v>2.7</v>
      </c>
      <c r="OQU21" s="499">
        <v>2.5</v>
      </c>
      <c r="OQV21" s="499">
        <v>2.7</v>
      </c>
      <c r="OQW21" s="499">
        <v>2.9</v>
      </c>
      <c r="OQX21" s="499">
        <v>2.8</v>
      </c>
      <c r="OQY21" s="499">
        <v>2.6</v>
      </c>
      <c r="OQZ21" s="499">
        <v>2.4</v>
      </c>
      <c r="ORA21" s="500">
        <v>2.1</v>
      </c>
      <c r="ORB21" s="499">
        <v>2.1</v>
      </c>
      <c r="ORC21" s="499">
        <v>2.2000000000000002</v>
      </c>
      <c r="ORD21" s="499">
        <v>2.6</v>
      </c>
      <c r="ORE21" s="499">
        <v>3.1</v>
      </c>
      <c r="ORF21" s="499">
        <v>3.6</v>
      </c>
      <c r="ORG21" s="499">
        <v>4.0999999999999996</v>
      </c>
      <c r="ORH21" s="499">
        <v>4.2</v>
      </c>
      <c r="ORI21" s="499">
        <v>4.3</v>
      </c>
      <c r="ORJ21" s="499">
        <v>4.3</v>
      </c>
      <c r="ORK21" s="499">
        <v>4.5999999999999996</v>
      </c>
      <c r="ORL21" s="499">
        <v>5.2</v>
      </c>
      <c r="ORM21" s="500">
        <v>5.7</v>
      </c>
      <c r="ORN21" s="499">
        <v>6.1</v>
      </c>
      <c r="ORO21" s="499">
        <v>6.4</v>
      </c>
      <c r="ORP21" s="499">
        <v>7</v>
      </c>
      <c r="ORQ21" s="503" t="s">
        <v>284</v>
      </c>
      <c r="ORR21" s="499">
        <v>4</v>
      </c>
      <c r="ORS21" s="499">
        <v>4</v>
      </c>
      <c r="ORT21" s="499">
        <v>4</v>
      </c>
      <c r="ORU21" s="499">
        <v>4</v>
      </c>
      <c r="ORV21" s="499">
        <v>4</v>
      </c>
      <c r="ORW21" s="499">
        <v>4</v>
      </c>
      <c r="ORX21" s="499">
        <v>3</v>
      </c>
      <c r="ORY21" s="499">
        <v>3</v>
      </c>
      <c r="ORZ21" s="499">
        <v>4</v>
      </c>
      <c r="OSA21" s="499">
        <v>4</v>
      </c>
      <c r="OSB21" s="499">
        <v>4</v>
      </c>
      <c r="OSC21" s="500">
        <v>4</v>
      </c>
      <c r="OSD21" s="501">
        <v>3.6</v>
      </c>
      <c r="OSE21" s="501">
        <v>3.5</v>
      </c>
      <c r="OSF21" s="501">
        <v>3.6</v>
      </c>
      <c r="OSG21" s="501">
        <v>3.5</v>
      </c>
      <c r="OSH21" s="501">
        <v>3.4</v>
      </c>
      <c r="OSI21" s="501">
        <v>3.6</v>
      </c>
      <c r="OSJ21" s="501">
        <v>3.8</v>
      </c>
      <c r="OSK21" s="501">
        <v>3.8</v>
      </c>
      <c r="OSL21" s="501">
        <v>3.8</v>
      </c>
      <c r="OSM21" s="501">
        <v>4</v>
      </c>
      <c r="OSN21" s="501">
        <v>3.8</v>
      </c>
      <c r="OSO21" s="502">
        <v>3.7</v>
      </c>
      <c r="OSP21" s="501">
        <v>3.3</v>
      </c>
      <c r="OSQ21" s="501">
        <v>3.1</v>
      </c>
      <c r="OSR21" s="501">
        <v>3.1</v>
      </c>
      <c r="OSS21" s="501">
        <v>3.2</v>
      </c>
      <c r="OST21" s="501">
        <v>3.1</v>
      </c>
      <c r="OSU21" s="501">
        <v>3.1</v>
      </c>
      <c r="OSV21" s="501">
        <v>2.9</v>
      </c>
      <c r="OSW21" s="501">
        <v>3</v>
      </c>
      <c r="OSX21" s="501">
        <v>2.9</v>
      </c>
      <c r="OSY21" s="501">
        <v>2.8</v>
      </c>
      <c r="OSZ21" s="501">
        <v>3.1</v>
      </c>
      <c r="OTA21" s="502">
        <v>3.4</v>
      </c>
      <c r="OTB21" s="499">
        <v>3.9</v>
      </c>
      <c r="OTC21" s="499">
        <v>4.2</v>
      </c>
      <c r="OTD21" s="499">
        <v>3.8</v>
      </c>
      <c r="OTE21" s="499">
        <v>3.3</v>
      </c>
      <c r="OTF21" s="499">
        <v>2.7</v>
      </c>
      <c r="OTG21" s="499">
        <v>2.5</v>
      </c>
      <c r="OTH21" s="499">
        <v>2.7</v>
      </c>
      <c r="OTI21" s="499">
        <v>2.9</v>
      </c>
      <c r="OTJ21" s="499">
        <v>2.8</v>
      </c>
      <c r="OTK21" s="499">
        <v>2.6</v>
      </c>
      <c r="OTL21" s="499">
        <v>2.4</v>
      </c>
      <c r="OTM21" s="500">
        <v>2.1</v>
      </c>
      <c r="OTN21" s="499">
        <v>2.1</v>
      </c>
      <c r="OTO21" s="499">
        <v>2.2000000000000002</v>
      </c>
      <c r="OTP21" s="499">
        <v>2.6</v>
      </c>
      <c r="OTQ21" s="499">
        <v>3.1</v>
      </c>
      <c r="OTR21" s="499">
        <v>3.6</v>
      </c>
      <c r="OTS21" s="499">
        <v>4.0999999999999996</v>
      </c>
      <c r="OTT21" s="499">
        <v>4.2</v>
      </c>
      <c r="OTU21" s="499">
        <v>4.3</v>
      </c>
      <c r="OTV21" s="499">
        <v>4.3</v>
      </c>
      <c r="OTW21" s="499">
        <v>4.5999999999999996</v>
      </c>
      <c r="OTX21" s="499">
        <v>5.2</v>
      </c>
      <c r="OTY21" s="500">
        <v>5.7</v>
      </c>
      <c r="OTZ21" s="499">
        <v>6.1</v>
      </c>
      <c r="OUA21" s="499">
        <v>6.4</v>
      </c>
      <c r="OUB21" s="499">
        <v>7</v>
      </c>
      <c r="OUC21" s="503" t="s">
        <v>284</v>
      </c>
      <c r="OUD21" s="499">
        <v>4</v>
      </c>
      <c r="OUE21" s="499">
        <v>4</v>
      </c>
      <c r="OUF21" s="499">
        <v>4</v>
      </c>
      <c r="OUG21" s="499">
        <v>4</v>
      </c>
      <c r="OUH21" s="499">
        <v>4</v>
      </c>
      <c r="OUI21" s="499">
        <v>4</v>
      </c>
      <c r="OUJ21" s="499">
        <v>3</v>
      </c>
      <c r="OUK21" s="499">
        <v>3</v>
      </c>
      <c r="OUL21" s="499">
        <v>4</v>
      </c>
      <c r="OUM21" s="499">
        <v>4</v>
      </c>
      <c r="OUN21" s="499">
        <v>4</v>
      </c>
      <c r="OUO21" s="500">
        <v>4</v>
      </c>
      <c r="OUP21" s="501">
        <v>3.6</v>
      </c>
      <c r="OUQ21" s="501">
        <v>3.5</v>
      </c>
      <c r="OUR21" s="501">
        <v>3.6</v>
      </c>
      <c r="OUS21" s="501">
        <v>3.5</v>
      </c>
      <c r="OUT21" s="501">
        <v>3.4</v>
      </c>
      <c r="OUU21" s="501">
        <v>3.6</v>
      </c>
      <c r="OUV21" s="501">
        <v>3.8</v>
      </c>
      <c r="OUW21" s="501">
        <v>3.8</v>
      </c>
      <c r="OUX21" s="501">
        <v>3.8</v>
      </c>
      <c r="OUY21" s="501">
        <v>4</v>
      </c>
      <c r="OUZ21" s="501">
        <v>3.8</v>
      </c>
      <c r="OVA21" s="502">
        <v>3.7</v>
      </c>
      <c r="OVB21" s="501">
        <v>3.3</v>
      </c>
      <c r="OVC21" s="501">
        <v>3.1</v>
      </c>
      <c r="OVD21" s="501">
        <v>3.1</v>
      </c>
      <c r="OVE21" s="501">
        <v>3.2</v>
      </c>
      <c r="OVF21" s="501">
        <v>3.1</v>
      </c>
      <c r="OVG21" s="501">
        <v>3.1</v>
      </c>
      <c r="OVH21" s="501">
        <v>2.9</v>
      </c>
      <c r="OVI21" s="501">
        <v>3</v>
      </c>
      <c r="OVJ21" s="501">
        <v>2.9</v>
      </c>
      <c r="OVK21" s="501">
        <v>2.8</v>
      </c>
      <c r="OVL21" s="501">
        <v>3.1</v>
      </c>
      <c r="OVM21" s="502">
        <v>3.4</v>
      </c>
      <c r="OVN21" s="499">
        <v>3.9</v>
      </c>
      <c r="OVO21" s="499">
        <v>4.2</v>
      </c>
      <c r="OVP21" s="499">
        <v>3.8</v>
      </c>
      <c r="OVQ21" s="499">
        <v>3.3</v>
      </c>
      <c r="OVR21" s="499">
        <v>2.7</v>
      </c>
      <c r="OVS21" s="499">
        <v>2.5</v>
      </c>
      <c r="OVT21" s="499">
        <v>2.7</v>
      </c>
      <c r="OVU21" s="499">
        <v>2.9</v>
      </c>
      <c r="OVV21" s="499">
        <v>2.8</v>
      </c>
      <c r="OVW21" s="499">
        <v>2.6</v>
      </c>
      <c r="OVX21" s="499">
        <v>2.4</v>
      </c>
      <c r="OVY21" s="500">
        <v>2.1</v>
      </c>
      <c r="OVZ21" s="499">
        <v>2.1</v>
      </c>
      <c r="OWA21" s="499">
        <v>2.2000000000000002</v>
      </c>
      <c r="OWB21" s="499">
        <v>2.6</v>
      </c>
      <c r="OWC21" s="499">
        <v>3.1</v>
      </c>
      <c r="OWD21" s="499">
        <v>3.6</v>
      </c>
      <c r="OWE21" s="499">
        <v>4.0999999999999996</v>
      </c>
      <c r="OWF21" s="499">
        <v>4.2</v>
      </c>
      <c r="OWG21" s="499">
        <v>4.3</v>
      </c>
      <c r="OWH21" s="499">
        <v>4.3</v>
      </c>
      <c r="OWI21" s="499">
        <v>4.5999999999999996</v>
      </c>
      <c r="OWJ21" s="499">
        <v>5.2</v>
      </c>
      <c r="OWK21" s="500">
        <v>5.7</v>
      </c>
      <c r="OWL21" s="499">
        <v>6.1</v>
      </c>
      <c r="OWM21" s="499">
        <v>6.4</v>
      </c>
      <c r="OWN21" s="499">
        <v>7</v>
      </c>
      <c r="OWO21" s="503" t="s">
        <v>284</v>
      </c>
      <c r="OWP21" s="499">
        <v>4</v>
      </c>
      <c r="OWQ21" s="499">
        <v>4</v>
      </c>
      <c r="OWR21" s="499">
        <v>4</v>
      </c>
      <c r="OWS21" s="499">
        <v>4</v>
      </c>
      <c r="OWT21" s="499">
        <v>4</v>
      </c>
      <c r="OWU21" s="499">
        <v>4</v>
      </c>
      <c r="OWV21" s="499">
        <v>3</v>
      </c>
      <c r="OWW21" s="499">
        <v>3</v>
      </c>
      <c r="OWX21" s="499">
        <v>4</v>
      </c>
      <c r="OWY21" s="499">
        <v>4</v>
      </c>
      <c r="OWZ21" s="499">
        <v>4</v>
      </c>
      <c r="OXA21" s="500">
        <v>4</v>
      </c>
      <c r="OXB21" s="501">
        <v>3.6</v>
      </c>
      <c r="OXC21" s="501">
        <v>3.5</v>
      </c>
      <c r="OXD21" s="501">
        <v>3.6</v>
      </c>
      <c r="OXE21" s="501">
        <v>3.5</v>
      </c>
      <c r="OXF21" s="501">
        <v>3.4</v>
      </c>
      <c r="OXG21" s="501">
        <v>3.6</v>
      </c>
      <c r="OXH21" s="501">
        <v>3.8</v>
      </c>
      <c r="OXI21" s="501">
        <v>3.8</v>
      </c>
      <c r="OXJ21" s="501">
        <v>3.8</v>
      </c>
      <c r="OXK21" s="501">
        <v>4</v>
      </c>
      <c r="OXL21" s="501">
        <v>3.8</v>
      </c>
      <c r="OXM21" s="502">
        <v>3.7</v>
      </c>
      <c r="OXN21" s="501">
        <v>3.3</v>
      </c>
      <c r="OXO21" s="501">
        <v>3.1</v>
      </c>
      <c r="OXP21" s="501">
        <v>3.1</v>
      </c>
      <c r="OXQ21" s="501">
        <v>3.2</v>
      </c>
      <c r="OXR21" s="501">
        <v>3.1</v>
      </c>
      <c r="OXS21" s="501">
        <v>3.1</v>
      </c>
      <c r="OXT21" s="501">
        <v>2.9</v>
      </c>
      <c r="OXU21" s="501">
        <v>3</v>
      </c>
      <c r="OXV21" s="501">
        <v>2.9</v>
      </c>
      <c r="OXW21" s="501">
        <v>2.8</v>
      </c>
      <c r="OXX21" s="501">
        <v>3.1</v>
      </c>
      <c r="OXY21" s="502">
        <v>3.4</v>
      </c>
      <c r="OXZ21" s="499">
        <v>3.9</v>
      </c>
      <c r="OYA21" s="499">
        <v>4.2</v>
      </c>
      <c r="OYB21" s="499">
        <v>3.8</v>
      </c>
      <c r="OYC21" s="499">
        <v>3.3</v>
      </c>
      <c r="OYD21" s="499">
        <v>2.7</v>
      </c>
      <c r="OYE21" s="499">
        <v>2.5</v>
      </c>
      <c r="OYF21" s="499">
        <v>2.7</v>
      </c>
      <c r="OYG21" s="499">
        <v>2.9</v>
      </c>
      <c r="OYH21" s="499">
        <v>2.8</v>
      </c>
      <c r="OYI21" s="499">
        <v>2.6</v>
      </c>
      <c r="OYJ21" s="499">
        <v>2.4</v>
      </c>
      <c r="OYK21" s="500">
        <v>2.1</v>
      </c>
      <c r="OYL21" s="499">
        <v>2.1</v>
      </c>
      <c r="OYM21" s="499">
        <v>2.2000000000000002</v>
      </c>
      <c r="OYN21" s="499">
        <v>2.6</v>
      </c>
      <c r="OYO21" s="499">
        <v>3.1</v>
      </c>
      <c r="OYP21" s="499">
        <v>3.6</v>
      </c>
      <c r="OYQ21" s="499">
        <v>4.0999999999999996</v>
      </c>
      <c r="OYR21" s="499">
        <v>4.2</v>
      </c>
      <c r="OYS21" s="499">
        <v>4.3</v>
      </c>
      <c r="OYT21" s="499">
        <v>4.3</v>
      </c>
      <c r="OYU21" s="499">
        <v>4.5999999999999996</v>
      </c>
      <c r="OYV21" s="499">
        <v>5.2</v>
      </c>
      <c r="OYW21" s="500">
        <v>5.7</v>
      </c>
      <c r="OYX21" s="499">
        <v>6.1</v>
      </c>
      <c r="OYY21" s="499">
        <v>6.4</v>
      </c>
      <c r="OYZ21" s="499">
        <v>7</v>
      </c>
      <c r="OZA21" s="503" t="s">
        <v>284</v>
      </c>
      <c r="OZB21" s="499">
        <v>4</v>
      </c>
      <c r="OZC21" s="499">
        <v>4</v>
      </c>
      <c r="OZD21" s="499">
        <v>4</v>
      </c>
      <c r="OZE21" s="499">
        <v>4</v>
      </c>
      <c r="OZF21" s="499">
        <v>4</v>
      </c>
      <c r="OZG21" s="499">
        <v>4</v>
      </c>
      <c r="OZH21" s="499">
        <v>3</v>
      </c>
      <c r="OZI21" s="499">
        <v>3</v>
      </c>
      <c r="OZJ21" s="499">
        <v>4</v>
      </c>
      <c r="OZK21" s="499">
        <v>4</v>
      </c>
      <c r="OZL21" s="499">
        <v>4</v>
      </c>
      <c r="OZM21" s="500">
        <v>4</v>
      </c>
      <c r="OZN21" s="501">
        <v>3.6</v>
      </c>
      <c r="OZO21" s="501">
        <v>3.5</v>
      </c>
      <c r="OZP21" s="501">
        <v>3.6</v>
      </c>
      <c r="OZQ21" s="501">
        <v>3.5</v>
      </c>
      <c r="OZR21" s="501">
        <v>3.4</v>
      </c>
      <c r="OZS21" s="501">
        <v>3.6</v>
      </c>
      <c r="OZT21" s="501">
        <v>3.8</v>
      </c>
      <c r="OZU21" s="501">
        <v>3.8</v>
      </c>
      <c r="OZV21" s="501">
        <v>3.8</v>
      </c>
      <c r="OZW21" s="501">
        <v>4</v>
      </c>
      <c r="OZX21" s="501">
        <v>3.8</v>
      </c>
      <c r="OZY21" s="502">
        <v>3.7</v>
      </c>
      <c r="OZZ21" s="501">
        <v>3.3</v>
      </c>
      <c r="PAA21" s="501">
        <v>3.1</v>
      </c>
      <c r="PAB21" s="501">
        <v>3.1</v>
      </c>
      <c r="PAC21" s="501">
        <v>3.2</v>
      </c>
      <c r="PAD21" s="501">
        <v>3.1</v>
      </c>
      <c r="PAE21" s="501">
        <v>3.1</v>
      </c>
      <c r="PAF21" s="501">
        <v>2.9</v>
      </c>
      <c r="PAG21" s="501">
        <v>3</v>
      </c>
      <c r="PAH21" s="501">
        <v>2.9</v>
      </c>
      <c r="PAI21" s="501">
        <v>2.8</v>
      </c>
      <c r="PAJ21" s="501">
        <v>3.1</v>
      </c>
      <c r="PAK21" s="502">
        <v>3.4</v>
      </c>
      <c r="PAL21" s="499">
        <v>3.9</v>
      </c>
      <c r="PAM21" s="499">
        <v>4.2</v>
      </c>
      <c r="PAN21" s="499">
        <v>3.8</v>
      </c>
      <c r="PAO21" s="499">
        <v>3.3</v>
      </c>
      <c r="PAP21" s="499">
        <v>2.7</v>
      </c>
      <c r="PAQ21" s="499">
        <v>2.5</v>
      </c>
      <c r="PAR21" s="499">
        <v>2.7</v>
      </c>
      <c r="PAS21" s="499">
        <v>2.9</v>
      </c>
      <c r="PAT21" s="499">
        <v>2.8</v>
      </c>
      <c r="PAU21" s="499">
        <v>2.6</v>
      </c>
      <c r="PAV21" s="499">
        <v>2.4</v>
      </c>
      <c r="PAW21" s="500">
        <v>2.1</v>
      </c>
      <c r="PAX21" s="499">
        <v>2.1</v>
      </c>
      <c r="PAY21" s="499">
        <v>2.2000000000000002</v>
      </c>
      <c r="PAZ21" s="499">
        <v>2.6</v>
      </c>
      <c r="PBA21" s="499">
        <v>3.1</v>
      </c>
      <c r="PBB21" s="499">
        <v>3.6</v>
      </c>
      <c r="PBC21" s="499">
        <v>4.0999999999999996</v>
      </c>
      <c r="PBD21" s="499">
        <v>4.2</v>
      </c>
      <c r="PBE21" s="499">
        <v>4.3</v>
      </c>
      <c r="PBF21" s="499">
        <v>4.3</v>
      </c>
      <c r="PBG21" s="499">
        <v>4.5999999999999996</v>
      </c>
      <c r="PBH21" s="499">
        <v>5.2</v>
      </c>
      <c r="PBI21" s="500">
        <v>5.7</v>
      </c>
      <c r="PBJ21" s="499">
        <v>6.1</v>
      </c>
      <c r="PBK21" s="499">
        <v>6.4</v>
      </c>
      <c r="PBL21" s="499">
        <v>7</v>
      </c>
      <c r="PBM21" s="503" t="s">
        <v>284</v>
      </c>
      <c r="PBN21" s="499">
        <v>4</v>
      </c>
      <c r="PBO21" s="499">
        <v>4</v>
      </c>
      <c r="PBP21" s="499">
        <v>4</v>
      </c>
      <c r="PBQ21" s="499">
        <v>4</v>
      </c>
      <c r="PBR21" s="499">
        <v>4</v>
      </c>
      <c r="PBS21" s="499">
        <v>4</v>
      </c>
      <c r="PBT21" s="499">
        <v>3</v>
      </c>
      <c r="PBU21" s="499">
        <v>3</v>
      </c>
      <c r="PBV21" s="499">
        <v>4</v>
      </c>
      <c r="PBW21" s="499">
        <v>4</v>
      </c>
      <c r="PBX21" s="499">
        <v>4</v>
      </c>
      <c r="PBY21" s="500">
        <v>4</v>
      </c>
      <c r="PBZ21" s="501">
        <v>3.6</v>
      </c>
      <c r="PCA21" s="501">
        <v>3.5</v>
      </c>
      <c r="PCB21" s="501">
        <v>3.6</v>
      </c>
      <c r="PCC21" s="501">
        <v>3.5</v>
      </c>
      <c r="PCD21" s="501">
        <v>3.4</v>
      </c>
      <c r="PCE21" s="501">
        <v>3.6</v>
      </c>
      <c r="PCF21" s="501">
        <v>3.8</v>
      </c>
      <c r="PCG21" s="501">
        <v>3.8</v>
      </c>
      <c r="PCH21" s="501">
        <v>3.8</v>
      </c>
      <c r="PCI21" s="501">
        <v>4</v>
      </c>
      <c r="PCJ21" s="501">
        <v>3.8</v>
      </c>
      <c r="PCK21" s="502">
        <v>3.7</v>
      </c>
      <c r="PCL21" s="501">
        <v>3.3</v>
      </c>
      <c r="PCM21" s="501">
        <v>3.1</v>
      </c>
      <c r="PCN21" s="501">
        <v>3.1</v>
      </c>
      <c r="PCO21" s="501">
        <v>3.2</v>
      </c>
      <c r="PCP21" s="501">
        <v>3.1</v>
      </c>
      <c r="PCQ21" s="501">
        <v>3.1</v>
      </c>
      <c r="PCR21" s="501">
        <v>2.9</v>
      </c>
      <c r="PCS21" s="501">
        <v>3</v>
      </c>
      <c r="PCT21" s="501">
        <v>2.9</v>
      </c>
      <c r="PCU21" s="501">
        <v>2.8</v>
      </c>
      <c r="PCV21" s="501">
        <v>3.1</v>
      </c>
      <c r="PCW21" s="502">
        <v>3.4</v>
      </c>
      <c r="PCX21" s="499">
        <v>3.9</v>
      </c>
      <c r="PCY21" s="499">
        <v>4.2</v>
      </c>
      <c r="PCZ21" s="499">
        <v>3.8</v>
      </c>
      <c r="PDA21" s="499">
        <v>3.3</v>
      </c>
      <c r="PDB21" s="499">
        <v>2.7</v>
      </c>
      <c r="PDC21" s="499">
        <v>2.5</v>
      </c>
      <c r="PDD21" s="499">
        <v>2.7</v>
      </c>
      <c r="PDE21" s="499">
        <v>2.9</v>
      </c>
      <c r="PDF21" s="499">
        <v>2.8</v>
      </c>
      <c r="PDG21" s="499">
        <v>2.6</v>
      </c>
      <c r="PDH21" s="499">
        <v>2.4</v>
      </c>
      <c r="PDI21" s="500">
        <v>2.1</v>
      </c>
      <c r="PDJ21" s="499">
        <v>2.1</v>
      </c>
      <c r="PDK21" s="499">
        <v>2.2000000000000002</v>
      </c>
      <c r="PDL21" s="499">
        <v>2.6</v>
      </c>
      <c r="PDM21" s="499">
        <v>3.1</v>
      </c>
      <c r="PDN21" s="499">
        <v>3.6</v>
      </c>
      <c r="PDO21" s="499">
        <v>4.0999999999999996</v>
      </c>
      <c r="PDP21" s="499">
        <v>4.2</v>
      </c>
      <c r="PDQ21" s="499">
        <v>4.3</v>
      </c>
      <c r="PDR21" s="499">
        <v>4.3</v>
      </c>
      <c r="PDS21" s="499">
        <v>4.5999999999999996</v>
      </c>
      <c r="PDT21" s="499">
        <v>5.2</v>
      </c>
      <c r="PDU21" s="500">
        <v>5.7</v>
      </c>
      <c r="PDV21" s="499">
        <v>6.1</v>
      </c>
      <c r="PDW21" s="499">
        <v>6.4</v>
      </c>
      <c r="PDX21" s="499">
        <v>7</v>
      </c>
      <c r="PDY21" s="503" t="s">
        <v>284</v>
      </c>
      <c r="PDZ21" s="499">
        <v>4</v>
      </c>
      <c r="PEA21" s="499">
        <v>4</v>
      </c>
      <c r="PEB21" s="499">
        <v>4</v>
      </c>
      <c r="PEC21" s="499">
        <v>4</v>
      </c>
      <c r="PED21" s="499">
        <v>4</v>
      </c>
      <c r="PEE21" s="499">
        <v>4</v>
      </c>
      <c r="PEF21" s="499">
        <v>3</v>
      </c>
      <c r="PEG21" s="499">
        <v>3</v>
      </c>
      <c r="PEH21" s="499">
        <v>4</v>
      </c>
      <c r="PEI21" s="499">
        <v>4</v>
      </c>
      <c r="PEJ21" s="499">
        <v>4</v>
      </c>
      <c r="PEK21" s="500">
        <v>4</v>
      </c>
      <c r="PEL21" s="501">
        <v>3.6</v>
      </c>
      <c r="PEM21" s="501">
        <v>3.5</v>
      </c>
      <c r="PEN21" s="501">
        <v>3.6</v>
      </c>
      <c r="PEO21" s="501">
        <v>3.5</v>
      </c>
      <c r="PEP21" s="501">
        <v>3.4</v>
      </c>
      <c r="PEQ21" s="501">
        <v>3.6</v>
      </c>
      <c r="PER21" s="501">
        <v>3.8</v>
      </c>
      <c r="PES21" s="501">
        <v>3.8</v>
      </c>
      <c r="PET21" s="501">
        <v>3.8</v>
      </c>
      <c r="PEU21" s="501">
        <v>4</v>
      </c>
      <c r="PEV21" s="501">
        <v>3.8</v>
      </c>
      <c r="PEW21" s="502">
        <v>3.7</v>
      </c>
      <c r="PEX21" s="501">
        <v>3.3</v>
      </c>
      <c r="PEY21" s="501">
        <v>3.1</v>
      </c>
      <c r="PEZ21" s="501">
        <v>3.1</v>
      </c>
      <c r="PFA21" s="501">
        <v>3.2</v>
      </c>
      <c r="PFB21" s="501">
        <v>3.1</v>
      </c>
      <c r="PFC21" s="501">
        <v>3.1</v>
      </c>
      <c r="PFD21" s="501">
        <v>2.9</v>
      </c>
      <c r="PFE21" s="501">
        <v>3</v>
      </c>
      <c r="PFF21" s="501">
        <v>2.9</v>
      </c>
      <c r="PFG21" s="501">
        <v>2.8</v>
      </c>
      <c r="PFH21" s="501">
        <v>3.1</v>
      </c>
      <c r="PFI21" s="502">
        <v>3.4</v>
      </c>
      <c r="PFJ21" s="499">
        <v>3.9</v>
      </c>
      <c r="PFK21" s="499">
        <v>4.2</v>
      </c>
      <c r="PFL21" s="499">
        <v>3.8</v>
      </c>
      <c r="PFM21" s="499">
        <v>3.3</v>
      </c>
      <c r="PFN21" s="499">
        <v>2.7</v>
      </c>
      <c r="PFO21" s="499">
        <v>2.5</v>
      </c>
      <c r="PFP21" s="499">
        <v>2.7</v>
      </c>
      <c r="PFQ21" s="499">
        <v>2.9</v>
      </c>
      <c r="PFR21" s="499">
        <v>2.8</v>
      </c>
      <c r="PFS21" s="499">
        <v>2.6</v>
      </c>
      <c r="PFT21" s="499">
        <v>2.4</v>
      </c>
      <c r="PFU21" s="500">
        <v>2.1</v>
      </c>
      <c r="PFV21" s="499">
        <v>2.1</v>
      </c>
      <c r="PFW21" s="499">
        <v>2.2000000000000002</v>
      </c>
      <c r="PFX21" s="499">
        <v>2.6</v>
      </c>
      <c r="PFY21" s="499">
        <v>3.1</v>
      </c>
      <c r="PFZ21" s="499">
        <v>3.6</v>
      </c>
      <c r="PGA21" s="499">
        <v>4.0999999999999996</v>
      </c>
      <c r="PGB21" s="499">
        <v>4.2</v>
      </c>
      <c r="PGC21" s="499">
        <v>4.3</v>
      </c>
      <c r="PGD21" s="499">
        <v>4.3</v>
      </c>
      <c r="PGE21" s="499">
        <v>4.5999999999999996</v>
      </c>
      <c r="PGF21" s="499">
        <v>5.2</v>
      </c>
      <c r="PGG21" s="500">
        <v>5.7</v>
      </c>
      <c r="PGH21" s="499">
        <v>6.1</v>
      </c>
      <c r="PGI21" s="499">
        <v>6.4</v>
      </c>
      <c r="PGJ21" s="499">
        <v>7</v>
      </c>
      <c r="PGK21" s="503" t="s">
        <v>284</v>
      </c>
      <c r="PGL21" s="499">
        <v>4</v>
      </c>
      <c r="PGM21" s="499">
        <v>4</v>
      </c>
      <c r="PGN21" s="499">
        <v>4</v>
      </c>
      <c r="PGO21" s="499">
        <v>4</v>
      </c>
      <c r="PGP21" s="499">
        <v>4</v>
      </c>
      <c r="PGQ21" s="499">
        <v>4</v>
      </c>
      <c r="PGR21" s="499">
        <v>3</v>
      </c>
      <c r="PGS21" s="499">
        <v>3</v>
      </c>
      <c r="PGT21" s="499">
        <v>4</v>
      </c>
      <c r="PGU21" s="499">
        <v>4</v>
      </c>
      <c r="PGV21" s="499">
        <v>4</v>
      </c>
      <c r="PGW21" s="500">
        <v>4</v>
      </c>
      <c r="PGX21" s="501">
        <v>3.6</v>
      </c>
      <c r="PGY21" s="501">
        <v>3.5</v>
      </c>
      <c r="PGZ21" s="501">
        <v>3.6</v>
      </c>
      <c r="PHA21" s="501">
        <v>3.5</v>
      </c>
      <c r="PHB21" s="501">
        <v>3.4</v>
      </c>
      <c r="PHC21" s="501">
        <v>3.6</v>
      </c>
      <c r="PHD21" s="501">
        <v>3.8</v>
      </c>
      <c r="PHE21" s="501">
        <v>3.8</v>
      </c>
      <c r="PHF21" s="501">
        <v>3.8</v>
      </c>
      <c r="PHG21" s="501">
        <v>4</v>
      </c>
      <c r="PHH21" s="501">
        <v>3.8</v>
      </c>
      <c r="PHI21" s="502">
        <v>3.7</v>
      </c>
      <c r="PHJ21" s="501">
        <v>3.3</v>
      </c>
      <c r="PHK21" s="501">
        <v>3.1</v>
      </c>
      <c r="PHL21" s="501">
        <v>3.1</v>
      </c>
      <c r="PHM21" s="501">
        <v>3.2</v>
      </c>
      <c r="PHN21" s="501">
        <v>3.1</v>
      </c>
      <c r="PHO21" s="501">
        <v>3.1</v>
      </c>
      <c r="PHP21" s="501">
        <v>2.9</v>
      </c>
      <c r="PHQ21" s="501">
        <v>3</v>
      </c>
      <c r="PHR21" s="501">
        <v>2.9</v>
      </c>
      <c r="PHS21" s="501">
        <v>2.8</v>
      </c>
      <c r="PHT21" s="501">
        <v>3.1</v>
      </c>
      <c r="PHU21" s="502">
        <v>3.4</v>
      </c>
      <c r="PHV21" s="499">
        <v>3.9</v>
      </c>
      <c r="PHW21" s="499">
        <v>4.2</v>
      </c>
      <c r="PHX21" s="499">
        <v>3.8</v>
      </c>
      <c r="PHY21" s="499">
        <v>3.3</v>
      </c>
      <c r="PHZ21" s="499">
        <v>2.7</v>
      </c>
      <c r="PIA21" s="499">
        <v>2.5</v>
      </c>
      <c r="PIB21" s="499">
        <v>2.7</v>
      </c>
      <c r="PIC21" s="499">
        <v>2.9</v>
      </c>
      <c r="PID21" s="499">
        <v>2.8</v>
      </c>
      <c r="PIE21" s="499">
        <v>2.6</v>
      </c>
      <c r="PIF21" s="499">
        <v>2.4</v>
      </c>
      <c r="PIG21" s="500">
        <v>2.1</v>
      </c>
      <c r="PIH21" s="499">
        <v>2.1</v>
      </c>
      <c r="PII21" s="499">
        <v>2.2000000000000002</v>
      </c>
      <c r="PIJ21" s="499">
        <v>2.6</v>
      </c>
      <c r="PIK21" s="499">
        <v>3.1</v>
      </c>
      <c r="PIL21" s="499">
        <v>3.6</v>
      </c>
      <c r="PIM21" s="499">
        <v>4.0999999999999996</v>
      </c>
      <c r="PIN21" s="499">
        <v>4.2</v>
      </c>
      <c r="PIO21" s="499">
        <v>4.3</v>
      </c>
      <c r="PIP21" s="499">
        <v>4.3</v>
      </c>
      <c r="PIQ21" s="499">
        <v>4.5999999999999996</v>
      </c>
      <c r="PIR21" s="499">
        <v>5.2</v>
      </c>
      <c r="PIS21" s="500">
        <v>5.7</v>
      </c>
      <c r="PIT21" s="499">
        <v>6.1</v>
      </c>
      <c r="PIU21" s="499">
        <v>6.4</v>
      </c>
      <c r="PIV21" s="499">
        <v>7</v>
      </c>
      <c r="PIW21" s="503" t="s">
        <v>284</v>
      </c>
      <c r="PIX21" s="499">
        <v>4</v>
      </c>
      <c r="PIY21" s="499">
        <v>4</v>
      </c>
      <c r="PIZ21" s="499">
        <v>4</v>
      </c>
      <c r="PJA21" s="499">
        <v>4</v>
      </c>
      <c r="PJB21" s="499">
        <v>4</v>
      </c>
      <c r="PJC21" s="499">
        <v>4</v>
      </c>
      <c r="PJD21" s="499">
        <v>3</v>
      </c>
      <c r="PJE21" s="499">
        <v>3</v>
      </c>
      <c r="PJF21" s="499">
        <v>4</v>
      </c>
      <c r="PJG21" s="499">
        <v>4</v>
      </c>
      <c r="PJH21" s="499">
        <v>4</v>
      </c>
      <c r="PJI21" s="500">
        <v>4</v>
      </c>
      <c r="PJJ21" s="501">
        <v>3.6</v>
      </c>
      <c r="PJK21" s="501">
        <v>3.5</v>
      </c>
      <c r="PJL21" s="501">
        <v>3.6</v>
      </c>
      <c r="PJM21" s="501">
        <v>3.5</v>
      </c>
      <c r="PJN21" s="501">
        <v>3.4</v>
      </c>
      <c r="PJO21" s="501">
        <v>3.6</v>
      </c>
      <c r="PJP21" s="501">
        <v>3.8</v>
      </c>
      <c r="PJQ21" s="501">
        <v>3.8</v>
      </c>
      <c r="PJR21" s="501">
        <v>3.8</v>
      </c>
      <c r="PJS21" s="501">
        <v>4</v>
      </c>
      <c r="PJT21" s="501">
        <v>3.8</v>
      </c>
      <c r="PJU21" s="502">
        <v>3.7</v>
      </c>
      <c r="PJV21" s="501">
        <v>3.3</v>
      </c>
      <c r="PJW21" s="501">
        <v>3.1</v>
      </c>
      <c r="PJX21" s="501">
        <v>3.1</v>
      </c>
      <c r="PJY21" s="501">
        <v>3.2</v>
      </c>
      <c r="PJZ21" s="501">
        <v>3.1</v>
      </c>
      <c r="PKA21" s="501">
        <v>3.1</v>
      </c>
      <c r="PKB21" s="501">
        <v>2.9</v>
      </c>
      <c r="PKC21" s="501">
        <v>3</v>
      </c>
      <c r="PKD21" s="501">
        <v>2.9</v>
      </c>
      <c r="PKE21" s="501">
        <v>2.8</v>
      </c>
      <c r="PKF21" s="501">
        <v>3.1</v>
      </c>
      <c r="PKG21" s="502">
        <v>3.4</v>
      </c>
      <c r="PKH21" s="499">
        <v>3.9</v>
      </c>
      <c r="PKI21" s="499">
        <v>4.2</v>
      </c>
      <c r="PKJ21" s="499">
        <v>3.8</v>
      </c>
      <c r="PKK21" s="499">
        <v>3.3</v>
      </c>
      <c r="PKL21" s="499">
        <v>2.7</v>
      </c>
      <c r="PKM21" s="499">
        <v>2.5</v>
      </c>
      <c r="PKN21" s="499">
        <v>2.7</v>
      </c>
      <c r="PKO21" s="499">
        <v>2.9</v>
      </c>
      <c r="PKP21" s="499">
        <v>2.8</v>
      </c>
      <c r="PKQ21" s="499">
        <v>2.6</v>
      </c>
      <c r="PKR21" s="499">
        <v>2.4</v>
      </c>
      <c r="PKS21" s="500">
        <v>2.1</v>
      </c>
      <c r="PKT21" s="499">
        <v>2.1</v>
      </c>
      <c r="PKU21" s="499">
        <v>2.2000000000000002</v>
      </c>
      <c r="PKV21" s="499">
        <v>2.6</v>
      </c>
      <c r="PKW21" s="499">
        <v>3.1</v>
      </c>
      <c r="PKX21" s="499">
        <v>3.6</v>
      </c>
      <c r="PKY21" s="499">
        <v>4.0999999999999996</v>
      </c>
      <c r="PKZ21" s="499">
        <v>4.2</v>
      </c>
      <c r="PLA21" s="499">
        <v>4.3</v>
      </c>
      <c r="PLB21" s="499">
        <v>4.3</v>
      </c>
      <c r="PLC21" s="499">
        <v>4.5999999999999996</v>
      </c>
      <c r="PLD21" s="499">
        <v>5.2</v>
      </c>
      <c r="PLE21" s="500">
        <v>5.7</v>
      </c>
      <c r="PLF21" s="499">
        <v>6.1</v>
      </c>
      <c r="PLG21" s="499">
        <v>6.4</v>
      </c>
      <c r="PLH21" s="499">
        <v>7</v>
      </c>
      <c r="PLI21" s="503" t="s">
        <v>284</v>
      </c>
      <c r="PLJ21" s="499">
        <v>4</v>
      </c>
      <c r="PLK21" s="499">
        <v>4</v>
      </c>
      <c r="PLL21" s="499">
        <v>4</v>
      </c>
      <c r="PLM21" s="499">
        <v>4</v>
      </c>
      <c r="PLN21" s="499">
        <v>4</v>
      </c>
      <c r="PLO21" s="499">
        <v>4</v>
      </c>
      <c r="PLP21" s="499">
        <v>3</v>
      </c>
      <c r="PLQ21" s="499">
        <v>3</v>
      </c>
      <c r="PLR21" s="499">
        <v>4</v>
      </c>
      <c r="PLS21" s="499">
        <v>4</v>
      </c>
      <c r="PLT21" s="499">
        <v>4</v>
      </c>
      <c r="PLU21" s="500">
        <v>4</v>
      </c>
      <c r="PLV21" s="501">
        <v>3.6</v>
      </c>
      <c r="PLW21" s="501">
        <v>3.5</v>
      </c>
      <c r="PLX21" s="501">
        <v>3.6</v>
      </c>
      <c r="PLY21" s="501">
        <v>3.5</v>
      </c>
      <c r="PLZ21" s="501">
        <v>3.4</v>
      </c>
      <c r="PMA21" s="501">
        <v>3.6</v>
      </c>
      <c r="PMB21" s="501">
        <v>3.8</v>
      </c>
      <c r="PMC21" s="501">
        <v>3.8</v>
      </c>
      <c r="PMD21" s="501">
        <v>3.8</v>
      </c>
      <c r="PME21" s="501">
        <v>4</v>
      </c>
      <c r="PMF21" s="501">
        <v>3.8</v>
      </c>
      <c r="PMG21" s="502">
        <v>3.7</v>
      </c>
      <c r="PMH21" s="501">
        <v>3.3</v>
      </c>
      <c r="PMI21" s="501">
        <v>3.1</v>
      </c>
      <c r="PMJ21" s="501">
        <v>3.1</v>
      </c>
      <c r="PMK21" s="501">
        <v>3.2</v>
      </c>
      <c r="PML21" s="501">
        <v>3.1</v>
      </c>
      <c r="PMM21" s="501">
        <v>3.1</v>
      </c>
      <c r="PMN21" s="501">
        <v>2.9</v>
      </c>
      <c r="PMO21" s="501">
        <v>3</v>
      </c>
      <c r="PMP21" s="501">
        <v>2.9</v>
      </c>
      <c r="PMQ21" s="501">
        <v>2.8</v>
      </c>
      <c r="PMR21" s="501">
        <v>3.1</v>
      </c>
      <c r="PMS21" s="502">
        <v>3.4</v>
      </c>
      <c r="PMT21" s="499">
        <v>3.9</v>
      </c>
      <c r="PMU21" s="499">
        <v>4.2</v>
      </c>
      <c r="PMV21" s="499">
        <v>3.8</v>
      </c>
      <c r="PMW21" s="499">
        <v>3.3</v>
      </c>
      <c r="PMX21" s="499">
        <v>2.7</v>
      </c>
      <c r="PMY21" s="499">
        <v>2.5</v>
      </c>
      <c r="PMZ21" s="499">
        <v>2.7</v>
      </c>
      <c r="PNA21" s="499">
        <v>2.9</v>
      </c>
      <c r="PNB21" s="499">
        <v>2.8</v>
      </c>
      <c r="PNC21" s="499">
        <v>2.6</v>
      </c>
      <c r="PND21" s="499">
        <v>2.4</v>
      </c>
      <c r="PNE21" s="500">
        <v>2.1</v>
      </c>
      <c r="PNF21" s="499">
        <v>2.1</v>
      </c>
      <c r="PNG21" s="499">
        <v>2.2000000000000002</v>
      </c>
      <c r="PNH21" s="499">
        <v>2.6</v>
      </c>
      <c r="PNI21" s="499">
        <v>3.1</v>
      </c>
      <c r="PNJ21" s="499">
        <v>3.6</v>
      </c>
      <c r="PNK21" s="499">
        <v>4.0999999999999996</v>
      </c>
      <c r="PNL21" s="499">
        <v>4.2</v>
      </c>
      <c r="PNM21" s="499">
        <v>4.3</v>
      </c>
      <c r="PNN21" s="499">
        <v>4.3</v>
      </c>
      <c r="PNO21" s="499">
        <v>4.5999999999999996</v>
      </c>
      <c r="PNP21" s="499">
        <v>5.2</v>
      </c>
      <c r="PNQ21" s="500">
        <v>5.7</v>
      </c>
      <c r="PNR21" s="499">
        <v>6.1</v>
      </c>
      <c r="PNS21" s="499">
        <v>6.4</v>
      </c>
      <c r="PNT21" s="499">
        <v>7</v>
      </c>
      <c r="PNU21" s="503" t="s">
        <v>284</v>
      </c>
      <c r="PNV21" s="499">
        <v>4</v>
      </c>
      <c r="PNW21" s="499">
        <v>4</v>
      </c>
      <c r="PNX21" s="499">
        <v>4</v>
      </c>
      <c r="PNY21" s="499">
        <v>4</v>
      </c>
      <c r="PNZ21" s="499">
        <v>4</v>
      </c>
      <c r="POA21" s="499">
        <v>4</v>
      </c>
      <c r="POB21" s="499">
        <v>3</v>
      </c>
      <c r="POC21" s="499">
        <v>3</v>
      </c>
      <c r="POD21" s="499">
        <v>4</v>
      </c>
      <c r="POE21" s="499">
        <v>4</v>
      </c>
      <c r="POF21" s="499">
        <v>4</v>
      </c>
      <c r="POG21" s="500">
        <v>4</v>
      </c>
      <c r="POH21" s="501">
        <v>3.6</v>
      </c>
      <c r="POI21" s="501">
        <v>3.5</v>
      </c>
      <c r="POJ21" s="501">
        <v>3.6</v>
      </c>
      <c r="POK21" s="501">
        <v>3.5</v>
      </c>
      <c r="POL21" s="501">
        <v>3.4</v>
      </c>
      <c r="POM21" s="501">
        <v>3.6</v>
      </c>
      <c r="PON21" s="501">
        <v>3.8</v>
      </c>
      <c r="POO21" s="501">
        <v>3.8</v>
      </c>
      <c r="POP21" s="501">
        <v>3.8</v>
      </c>
      <c r="POQ21" s="501">
        <v>4</v>
      </c>
      <c r="POR21" s="501">
        <v>3.8</v>
      </c>
      <c r="POS21" s="502">
        <v>3.7</v>
      </c>
      <c r="POT21" s="501">
        <v>3.3</v>
      </c>
      <c r="POU21" s="501">
        <v>3.1</v>
      </c>
      <c r="POV21" s="501">
        <v>3.1</v>
      </c>
      <c r="POW21" s="501">
        <v>3.2</v>
      </c>
      <c r="POX21" s="501">
        <v>3.1</v>
      </c>
      <c r="POY21" s="501">
        <v>3.1</v>
      </c>
      <c r="POZ21" s="501">
        <v>2.9</v>
      </c>
      <c r="PPA21" s="501">
        <v>3</v>
      </c>
      <c r="PPB21" s="501">
        <v>2.9</v>
      </c>
      <c r="PPC21" s="501">
        <v>2.8</v>
      </c>
      <c r="PPD21" s="501">
        <v>3.1</v>
      </c>
      <c r="PPE21" s="502">
        <v>3.4</v>
      </c>
      <c r="PPF21" s="499">
        <v>3.9</v>
      </c>
      <c r="PPG21" s="499">
        <v>4.2</v>
      </c>
      <c r="PPH21" s="499">
        <v>3.8</v>
      </c>
      <c r="PPI21" s="499">
        <v>3.3</v>
      </c>
      <c r="PPJ21" s="499">
        <v>2.7</v>
      </c>
      <c r="PPK21" s="499">
        <v>2.5</v>
      </c>
      <c r="PPL21" s="499">
        <v>2.7</v>
      </c>
      <c r="PPM21" s="499">
        <v>2.9</v>
      </c>
      <c r="PPN21" s="499">
        <v>2.8</v>
      </c>
      <c r="PPO21" s="499">
        <v>2.6</v>
      </c>
      <c r="PPP21" s="499">
        <v>2.4</v>
      </c>
      <c r="PPQ21" s="500">
        <v>2.1</v>
      </c>
      <c r="PPR21" s="499">
        <v>2.1</v>
      </c>
      <c r="PPS21" s="499">
        <v>2.2000000000000002</v>
      </c>
      <c r="PPT21" s="499">
        <v>2.6</v>
      </c>
      <c r="PPU21" s="499">
        <v>3.1</v>
      </c>
      <c r="PPV21" s="499">
        <v>3.6</v>
      </c>
      <c r="PPW21" s="499">
        <v>4.0999999999999996</v>
      </c>
      <c r="PPX21" s="499">
        <v>4.2</v>
      </c>
      <c r="PPY21" s="499">
        <v>4.3</v>
      </c>
      <c r="PPZ21" s="499">
        <v>4.3</v>
      </c>
      <c r="PQA21" s="499">
        <v>4.5999999999999996</v>
      </c>
      <c r="PQB21" s="499">
        <v>5.2</v>
      </c>
      <c r="PQC21" s="500">
        <v>5.7</v>
      </c>
      <c r="PQD21" s="499">
        <v>6.1</v>
      </c>
      <c r="PQE21" s="499">
        <v>6.4</v>
      </c>
      <c r="PQF21" s="499">
        <v>7</v>
      </c>
      <c r="PQG21" s="503" t="s">
        <v>284</v>
      </c>
      <c r="PQH21" s="499">
        <v>4</v>
      </c>
      <c r="PQI21" s="499">
        <v>4</v>
      </c>
      <c r="PQJ21" s="499">
        <v>4</v>
      </c>
      <c r="PQK21" s="499">
        <v>4</v>
      </c>
      <c r="PQL21" s="499">
        <v>4</v>
      </c>
      <c r="PQM21" s="499">
        <v>4</v>
      </c>
      <c r="PQN21" s="499">
        <v>3</v>
      </c>
      <c r="PQO21" s="499">
        <v>3</v>
      </c>
      <c r="PQP21" s="499">
        <v>4</v>
      </c>
      <c r="PQQ21" s="499">
        <v>4</v>
      </c>
      <c r="PQR21" s="499">
        <v>4</v>
      </c>
      <c r="PQS21" s="500">
        <v>4</v>
      </c>
      <c r="PQT21" s="501">
        <v>3.6</v>
      </c>
      <c r="PQU21" s="501">
        <v>3.5</v>
      </c>
      <c r="PQV21" s="501">
        <v>3.6</v>
      </c>
      <c r="PQW21" s="501">
        <v>3.5</v>
      </c>
      <c r="PQX21" s="501">
        <v>3.4</v>
      </c>
      <c r="PQY21" s="501">
        <v>3.6</v>
      </c>
      <c r="PQZ21" s="501">
        <v>3.8</v>
      </c>
      <c r="PRA21" s="501">
        <v>3.8</v>
      </c>
      <c r="PRB21" s="501">
        <v>3.8</v>
      </c>
      <c r="PRC21" s="501">
        <v>4</v>
      </c>
      <c r="PRD21" s="501">
        <v>3.8</v>
      </c>
      <c r="PRE21" s="502">
        <v>3.7</v>
      </c>
      <c r="PRF21" s="501">
        <v>3.3</v>
      </c>
      <c r="PRG21" s="501">
        <v>3.1</v>
      </c>
      <c r="PRH21" s="501">
        <v>3.1</v>
      </c>
      <c r="PRI21" s="501">
        <v>3.2</v>
      </c>
      <c r="PRJ21" s="501">
        <v>3.1</v>
      </c>
      <c r="PRK21" s="501">
        <v>3.1</v>
      </c>
      <c r="PRL21" s="501">
        <v>2.9</v>
      </c>
      <c r="PRM21" s="501">
        <v>3</v>
      </c>
      <c r="PRN21" s="501">
        <v>2.9</v>
      </c>
      <c r="PRO21" s="501">
        <v>2.8</v>
      </c>
      <c r="PRP21" s="501">
        <v>3.1</v>
      </c>
      <c r="PRQ21" s="502">
        <v>3.4</v>
      </c>
      <c r="PRR21" s="499">
        <v>3.9</v>
      </c>
      <c r="PRS21" s="499">
        <v>4.2</v>
      </c>
      <c r="PRT21" s="499">
        <v>3.8</v>
      </c>
      <c r="PRU21" s="499">
        <v>3.3</v>
      </c>
      <c r="PRV21" s="499">
        <v>2.7</v>
      </c>
      <c r="PRW21" s="499">
        <v>2.5</v>
      </c>
      <c r="PRX21" s="499">
        <v>2.7</v>
      </c>
      <c r="PRY21" s="499">
        <v>2.9</v>
      </c>
      <c r="PRZ21" s="499">
        <v>2.8</v>
      </c>
      <c r="PSA21" s="499">
        <v>2.6</v>
      </c>
      <c r="PSB21" s="499">
        <v>2.4</v>
      </c>
      <c r="PSC21" s="500">
        <v>2.1</v>
      </c>
      <c r="PSD21" s="499">
        <v>2.1</v>
      </c>
      <c r="PSE21" s="499">
        <v>2.2000000000000002</v>
      </c>
      <c r="PSF21" s="499">
        <v>2.6</v>
      </c>
      <c r="PSG21" s="499">
        <v>3.1</v>
      </c>
      <c r="PSH21" s="499">
        <v>3.6</v>
      </c>
      <c r="PSI21" s="499">
        <v>4.0999999999999996</v>
      </c>
      <c r="PSJ21" s="499">
        <v>4.2</v>
      </c>
      <c r="PSK21" s="499">
        <v>4.3</v>
      </c>
      <c r="PSL21" s="499">
        <v>4.3</v>
      </c>
      <c r="PSM21" s="499">
        <v>4.5999999999999996</v>
      </c>
      <c r="PSN21" s="499">
        <v>5.2</v>
      </c>
      <c r="PSO21" s="500">
        <v>5.7</v>
      </c>
      <c r="PSP21" s="499">
        <v>6.1</v>
      </c>
      <c r="PSQ21" s="499">
        <v>6.4</v>
      </c>
      <c r="PSR21" s="499">
        <v>7</v>
      </c>
      <c r="PSS21" s="503" t="s">
        <v>284</v>
      </c>
      <c r="PST21" s="499">
        <v>4</v>
      </c>
      <c r="PSU21" s="499">
        <v>4</v>
      </c>
      <c r="PSV21" s="499">
        <v>4</v>
      </c>
      <c r="PSW21" s="499">
        <v>4</v>
      </c>
      <c r="PSX21" s="499">
        <v>4</v>
      </c>
      <c r="PSY21" s="499">
        <v>4</v>
      </c>
      <c r="PSZ21" s="499">
        <v>3</v>
      </c>
      <c r="PTA21" s="499">
        <v>3</v>
      </c>
      <c r="PTB21" s="499">
        <v>4</v>
      </c>
      <c r="PTC21" s="499">
        <v>4</v>
      </c>
      <c r="PTD21" s="499">
        <v>4</v>
      </c>
      <c r="PTE21" s="500">
        <v>4</v>
      </c>
      <c r="PTF21" s="501">
        <v>3.6</v>
      </c>
      <c r="PTG21" s="501">
        <v>3.5</v>
      </c>
      <c r="PTH21" s="501">
        <v>3.6</v>
      </c>
      <c r="PTI21" s="501">
        <v>3.5</v>
      </c>
      <c r="PTJ21" s="501">
        <v>3.4</v>
      </c>
      <c r="PTK21" s="501">
        <v>3.6</v>
      </c>
      <c r="PTL21" s="501">
        <v>3.8</v>
      </c>
      <c r="PTM21" s="501">
        <v>3.8</v>
      </c>
      <c r="PTN21" s="501">
        <v>3.8</v>
      </c>
      <c r="PTO21" s="501">
        <v>4</v>
      </c>
      <c r="PTP21" s="501">
        <v>3.8</v>
      </c>
      <c r="PTQ21" s="502">
        <v>3.7</v>
      </c>
      <c r="PTR21" s="501">
        <v>3.3</v>
      </c>
      <c r="PTS21" s="501">
        <v>3.1</v>
      </c>
      <c r="PTT21" s="501">
        <v>3.1</v>
      </c>
      <c r="PTU21" s="501">
        <v>3.2</v>
      </c>
      <c r="PTV21" s="501">
        <v>3.1</v>
      </c>
      <c r="PTW21" s="501">
        <v>3.1</v>
      </c>
      <c r="PTX21" s="501">
        <v>2.9</v>
      </c>
      <c r="PTY21" s="501">
        <v>3</v>
      </c>
      <c r="PTZ21" s="501">
        <v>2.9</v>
      </c>
      <c r="PUA21" s="501">
        <v>2.8</v>
      </c>
      <c r="PUB21" s="501">
        <v>3.1</v>
      </c>
      <c r="PUC21" s="502">
        <v>3.4</v>
      </c>
      <c r="PUD21" s="499">
        <v>3.9</v>
      </c>
      <c r="PUE21" s="499">
        <v>4.2</v>
      </c>
      <c r="PUF21" s="499">
        <v>3.8</v>
      </c>
      <c r="PUG21" s="499">
        <v>3.3</v>
      </c>
      <c r="PUH21" s="499">
        <v>2.7</v>
      </c>
      <c r="PUI21" s="499">
        <v>2.5</v>
      </c>
      <c r="PUJ21" s="499">
        <v>2.7</v>
      </c>
      <c r="PUK21" s="499">
        <v>2.9</v>
      </c>
      <c r="PUL21" s="499">
        <v>2.8</v>
      </c>
      <c r="PUM21" s="499">
        <v>2.6</v>
      </c>
      <c r="PUN21" s="499">
        <v>2.4</v>
      </c>
      <c r="PUO21" s="500">
        <v>2.1</v>
      </c>
      <c r="PUP21" s="499">
        <v>2.1</v>
      </c>
      <c r="PUQ21" s="499">
        <v>2.2000000000000002</v>
      </c>
      <c r="PUR21" s="499">
        <v>2.6</v>
      </c>
      <c r="PUS21" s="499">
        <v>3.1</v>
      </c>
      <c r="PUT21" s="499">
        <v>3.6</v>
      </c>
      <c r="PUU21" s="499">
        <v>4.0999999999999996</v>
      </c>
      <c r="PUV21" s="499">
        <v>4.2</v>
      </c>
      <c r="PUW21" s="499">
        <v>4.3</v>
      </c>
      <c r="PUX21" s="499">
        <v>4.3</v>
      </c>
      <c r="PUY21" s="499">
        <v>4.5999999999999996</v>
      </c>
      <c r="PUZ21" s="499">
        <v>5.2</v>
      </c>
      <c r="PVA21" s="500">
        <v>5.7</v>
      </c>
      <c r="PVB21" s="499">
        <v>6.1</v>
      </c>
      <c r="PVC21" s="499">
        <v>6.4</v>
      </c>
      <c r="PVD21" s="499">
        <v>7</v>
      </c>
      <c r="PVE21" s="503" t="s">
        <v>284</v>
      </c>
      <c r="PVF21" s="499">
        <v>4</v>
      </c>
      <c r="PVG21" s="499">
        <v>4</v>
      </c>
      <c r="PVH21" s="499">
        <v>4</v>
      </c>
      <c r="PVI21" s="499">
        <v>4</v>
      </c>
      <c r="PVJ21" s="499">
        <v>4</v>
      </c>
      <c r="PVK21" s="499">
        <v>4</v>
      </c>
      <c r="PVL21" s="499">
        <v>3</v>
      </c>
      <c r="PVM21" s="499">
        <v>3</v>
      </c>
      <c r="PVN21" s="499">
        <v>4</v>
      </c>
      <c r="PVO21" s="499">
        <v>4</v>
      </c>
      <c r="PVP21" s="499">
        <v>4</v>
      </c>
      <c r="PVQ21" s="500">
        <v>4</v>
      </c>
      <c r="PVR21" s="501">
        <v>3.6</v>
      </c>
      <c r="PVS21" s="501">
        <v>3.5</v>
      </c>
      <c r="PVT21" s="501">
        <v>3.6</v>
      </c>
      <c r="PVU21" s="501">
        <v>3.5</v>
      </c>
      <c r="PVV21" s="501">
        <v>3.4</v>
      </c>
      <c r="PVW21" s="501">
        <v>3.6</v>
      </c>
      <c r="PVX21" s="501">
        <v>3.8</v>
      </c>
      <c r="PVY21" s="501">
        <v>3.8</v>
      </c>
      <c r="PVZ21" s="501">
        <v>3.8</v>
      </c>
      <c r="PWA21" s="501">
        <v>4</v>
      </c>
      <c r="PWB21" s="501">
        <v>3.8</v>
      </c>
      <c r="PWC21" s="502">
        <v>3.7</v>
      </c>
      <c r="PWD21" s="501">
        <v>3.3</v>
      </c>
      <c r="PWE21" s="501">
        <v>3.1</v>
      </c>
      <c r="PWF21" s="501">
        <v>3.1</v>
      </c>
      <c r="PWG21" s="501">
        <v>3.2</v>
      </c>
      <c r="PWH21" s="501">
        <v>3.1</v>
      </c>
      <c r="PWI21" s="501">
        <v>3.1</v>
      </c>
      <c r="PWJ21" s="501">
        <v>2.9</v>
      </c>
      <c r="PWK21" s="501">
        <v>3</v>
      </c>
      <c r="PWL21" s="501">
        <v>2.9</v>
      </c>
      <c r="PWM21" s="501">
        <v>2.8</v>
      </c>
      <c r="PWN21" s="501">
        <v>3.1</v>
      </c>
      <c r="PWO21" s="502">
        <v>3.4</v>
      </c>
      <c r="PWP21" s="499">
        <v>3.9</v>
      </c>
      <c r="PWQ21" s="499">
        <v>4.2</v>
      </c>
      <c r="PWR21" s="499">
        <v>3.8</v>
      </c>
      <c r="PWS21" s="499">
        <v>3.3</v>
      </c>
      <c r="PWT21" s="499">
        <v>2.7</v>
      </c>
      <c r="PWU21" s="499">
        <v>2.5</v>
      </c>
      <c r="PWV21" s="499">
        <v>2.7</v>
      </c>
      <c r="PWW21" s="499">
        <v>2.9</v>
      </c>
      <c r="PWX21" s="499">
        <v>2.8</v>
      </c>
      <c r="PWY21" s="499">
        <v>2.6</v>
      </c>
      <c r="PWZ21" s="499">
        <v>2.4</v>
      </c>
      <c r="PXA21" s="500">
        <v>2.1</v>
      </c>
      <c r="PXB21" s="499">
        <v>2.1</v>
      </c>
      <c r="PXC21" s="499">
        <v>2.2000000000000002</v>
      </c>
      <c r="PXD21" s="499">
        <v>2.6</v>
      </c>
      <c r="PXE21" s="499">
        <v>3.1</v>
      </c>
      <c r="PXF21" s="499">
        <v>3.6</v>
      </c>
      <c r="PXG21" s="499">
        <v>4.0999999999999996</v>
      </c>
      <c r="PXH21" s="499">
        <v>4.2</v>
      </c>
      <c r="PXI21" s="499">
        <v>4.3</v>
      </c>
      <c r="PXJ21" s="499">
        <v>4.3</v>
      </c>
      <c r="PXK21" s="499">
        <v>4.5999999999999996</v>
      </c>
      <c r="PXL21" s="499">
        <v>5.2</v>
      </c>
      <c r="PXM21" s="500">
        <v>5.7</v>
      </c>
      <c r="PXN21" s="499">
        <v>6.1</v>
      </c>
      <c r="PXO21" s="499">
        <v>6.4</v>
      </c>
      <c r="PXP21" s="499">
        <v>7</v>
      </c>
      <c r="PXQ21" s="503" t="s">
        <v>284</v>
      </c>
      <c r="PXR21" s="499">
        <v>4</v>
      </c>
      <c r="PXS21" s="499">
        <v>4</v>
      </c>
      <c r="PXT21" s="499">
        <v>4</v>
      </c>
      <c r="PXU21" s="499">
        <v>4</v>
      </c>
      <c r="PXV21" s="499">
        <v>4</v>
      </c>
      <c r="PXW21" s="499">
        <v>4</v>
      </c>
      <c r="PXX21" s="499">
        <v>3</v>
      </c>
      <c r="PXY21" s="499">
        <v>3</v>
      </c>
      <c r="PXZ21" s="499">
        <v>4</v>
      </c>
      <c r="PYA21" s="499">
        <v>4</v>
      </c>
      <c r="PYB21" s="499">
        <v>4</v>
      </c>
      <c r="PYC21" s="500">
        <v>4</v>
      </c>
      <c r="PYD21" s="501">
        <v>3.6</v>
      </c>
      <c r="PYE21" s="501">
        <v>3.5</v>
      </c>
      <c r="PYF21" s="501">
        <v>3.6</v>
      </c>
      <c r="PYG21" s="501">
        <v>3.5</v>
      </c>
      <c r="PYH21" s="501">
        <v>3.4</v>
      </c>
      <c r="PYI21" s="501">
        <v>3.6</v>
      </c>
      <c r="PYJ21" s="501">
        <v>3.8</v>
      </c>
      <c r="PYK21" s="501">
        <v>3.8</v>
      </c>
      <c r="PYL21" s="501">
        <v>3.8</v>
      </c>
      <c r="PYM21" s="501">
        <v>4</v>
      </c>
      <c r="PYN21" s="501">
        <v>3.8</v>
      </c>
      <c r="PYO21" s="502">
        <v>3.7</v>
      </c>
      <c r="PYP21" s="501">
        <v>3.3</v>
      </c>
      <c r="PYQ21" s="501">
        <v>3.1</v>
      </c>
      <c r="PYR21" s="501">
        <v>3.1</v>
      </c>
      <c r="PYS21" s="501">
        <v>3.2</v>
      </c>
      <c r="PYT21" s="501">
        <v>3.1</v>
      </c>
      <c r="PYU21" s="501">
        <v>3.1</v>
      </c>
      <c r="PYV21" s="501">
        <v>2.9</v>
      </c>
      <c r="PYW21" s="501">
        <v>3</v>
      </c>
      <c r="PYX21" s="501">
        <v>2.9</v>
      </c>
      <c r="PYY21" s="501">
        <v>2.8</v>
      </c>
      <c r="PYZ21" s="501">
        <v>3.1</v>
      </c>
      <c r="PZA21" s="502">
        <v>3.4</v>
      </c>
      <c r="PZB21" s="499">
        <v>3.9</v>
      </c>
      <c r="PZC21" s="499">
        <v>4.2</v>
      </c>
      <c r="PZD21" s="499">
        <v>3.8</v>
      </c>
      <c r="PZE21" s="499">
        <v>3.3</v>
      </c>
      <c r="PZF21" s="499">
        <v>2.7</v>
      </c>
      <c r="PZG21" s="499">
        <v>2.5</v>
      </c>
      <c r="PZH21" s="499">
        <v>2.7</v>
      </c>
      <c r="PZI21" s="499">
        <v>2.9</v>
      </c>
      <c r="PZJ21" s="499">
        <v>2.8</v>
      </c>
      <c r="PZK21" s="499">
        <v>2.6</v>
      </c>
      <c r="PZL21" s="499">
        <v>2.4</v>
      </c>
      <c r="PZM21" s="500">
        <v>2.1</v>
      </c>
      <c r="PZN21" s="499">
        <v>2.1</v>
      </c>
      <c r="PZO21" s="499">
        <v>2.2000000000000002</v>
      </c>
      <c r="PZP21" s="499">
        <v>2.6</v>
      </c>
      <c r="PZQ21" s="499">
        <v>3.1</v>
      </c>
      <c r="PZR21" s="499">
        <v>3.6</v>
      </c>
      <c r="PZS21" s="499">
        <v>4.0999999999999996</v>
      </c>
      <c r="PZT21" s="499">
        <v>4.2</v>
      </c>
      <c r="PZU21" s="499">
        <v>4.3</v>
      </c>
      <c r="PZV21" s="499">
        <v>4.3</v>
      </c>
      <c r="PZW21" s="499">
        <v>4.5999999999999996</v>
      </c>
      <c r="PZX21" s="499">
        <v>5.2</v>
      </c>
      <c r="PZY21" s="500">
        <v>5.7</v>
      </c>
      <c r="PZZ21" s="499">
        <v>6.1</v>
      </c>
      <c r="QAA21" s="499">
        <v>6.4</v>
      </c>
      <c r="QAB21" s="499">
        <v>7</v>
      </c>
      <c r="QAC21" s="503" t="s">
        <v>284</v>
      </c>
      <c r="QAD21" s="499">
        <v>4</v>
      </c>
      <c r="QAE21" s="499">
        <v>4</v>
      </c>
      <c r="QAF21" s="499">
        <v>4</v>
      </c>
      <c r="QAG21" s="499">
        <v>4</v>
      </c>
      <c r="QAH21" s="499">
        <v>4</v>
      </c>
      <c r="QAI21" s="499">
        <v>4</v>
      </c>
      <c r="QAJ21" s="499">
        <v>3</v>
      </c>
      <c r="QAK21" s="499">
        <v>3</v>
      </c>
      <c r="QAL21" s="499">
        <v>4</v>
      </c>
      <c r="QAM21" s="499">
        <v>4</v>
      </c>
      <c r="QAN21" s="499">
        <v>4</v>
      </c>
      <c r="QAO21" s="500">
        <v>4</v>
      </c>
      <c r="QAP21" s="501">
        <v>3.6</v>
      </c>
      <c r="QAQ21" s="501">
        <v>3.5</v>
      </c>
      <c r="QAR21" s="501">
        <v>3.6</v>
      </c>
      <c r="QAS21" s="501">
        <v>3.5</v>
      </c>
      <c r="QAT21" s="501">
        <v>3.4</v>
      </c>
      <c r="QAU21" s="501">
        <v>3.6</v>
      </c>
      <c r="QAV21" s="501">
        <v>3.8</v>
      </c>
      <c r="QAW21" s="501">
        <v>3.8</v>
      </c>
      <c r="QAX21" s="501">
        <v>3.8</v>
      </c>
      <c r="QAY21" s="501">
        <v>4</v>
      </c>
      <c r="QAZ21" s="501">
        <v>3.8</v>
      </c>
      <c r="QBA21" s="502">
        <v>3.7</v>
      </c>
      <c r="QBB21" s="501">
        <v>3.3</v>
      </c>
      <c r="QBC21" s="501">
        <v>3.1</v>
      </c>
      <c r="QBD21" s="501">
        <v>3.1</v>
      </c>
      <c r="QBE21" s="501">
        <v>3.2</v>
      </c>
      <c r="QBF21" s="501">
        <v>3.1</v>
      </c>
      <c r="QBG21" s="501">
        <v>3.1</v>
      </c>
      <c r="QBH21" s="501">
        <v>2.9</v>
      </c>
      <c r="QBI21" s="501">
        <v>3</v>
      </c>
      <c r="QBJ21" s="501">
        <v>2.9</v>
      </c>
      <c r="QBK21" s="501">
        <v>2.8</v>
      </c>
      <c r="QBL21" s="501">
        <v>3.1</v>
      </c>
      <c r="QBM21" s="502">
        <v>3.4</v>
      </c>
      <c r="QBN21" s="499">
        <v>3.9</v>
      </c>
      <c r="QBO21" s="499">
        <v>4.2</v>
      </c>
      <c r="QBP21" s="499">
        <v>3.8</v>
      </c>
      <c r="QBQ21" s="499">
        <v>3.3</v>
      </c>
      <c r="QBR21" s="499">
        <v>2.7</v>
      </c>
      <c r="QBS21" s="499">
        <v>2.5</v>
      </c>
      <c r="QBT21" s="499">
        <v>2.7</v>
      </c>
      <c r="QBU21" s="499">
        <v>2.9</v>
      </c>
      <c r="QBV21" s="499">
        <v>2.8</v>
      </c>
      <c r="QBW21" s="499">
        <v>2.6</v>
      </c>
      <c r="QBX21" s="499">
        <v>2.4</v>
      </c>
      <c r="QBY21" s="500">
        <v>2.1</v>
      </c>
      <c r="QBZ21" s="499">
        <v>2.1</v>
      </c>
      <c r="QCA21" s="499">
        <v>2.2000000000000002</v>
      </c>
      <c r="QCB21" s="499">
        <v>2.6</v>
      </c>
      <c r="QCC21" s="499">
        <v>3.1</v>
      </c>
      <c r="QCD21" s="499">
        <v>3.6</v>
      </c>
      <c r="QCE21" s="499">
        <v>4.0999999999999996</v>
      </c>
      <c r="QCF21" s="499">
        <v>4.2</v>
      </c>
      <c r="QCG21" s="499">
        <v>4.3</v>
      </c>
      <c r="QCH21" s="499">
        <v>4.3</v>
      </c>
      <c r="QCI21" s="499">
        <v>4.5999999999999996</v>
      </c>
      <c r="QCJ21" s="499">
        <v>5.2</v>
      </c>
      <c r="QCK21" s="500">
        <v>5.7</v>
      </c>
      <c r="QCL21" s="499">
        <v>6.1</v>
      </c>
      <c r="QCM21" s="499">
        <v>6.4</v>
      </c>
      <c r="QCN21" s="499">
        <v>7</v>
      </c>
      <c r="QCO21" s="503" t="s">
        <v>284</v>
      </c>
      <c r="QCP21" s="499">
        <v>4</v>
      </c>
      <c r="QCQ21" s="499">
        <v>4</v>
      </c>
      <c r="QCR21" s="499">
        <v>4</v>
      </c>
      <c r="QCS21" s="499">
        <v>4</v>
      </c>
      <c r="QCT21" s="499">
        <v>4</v>
      </c>
      <c r="QCU21" s="499">
        <v>4</v>
      </c>
      <c r="QCV21" s="499">
        <v>3</v>
      </c>
      <c r="QCW21" s="499">
        <v>3</v>
      </c>
      <c r="QCX21" s="499">
        <v>4</v>
      </c>
      <c r="QCY21" s="499">
        <v>4</v>
      </c>
      <c r="QCZ21" s="499">
        <v>4</v>
      </c>
      <c r="QDA21" s="500">
        <v>4</v>
      </c>
      <c r="QDB21" s="501">
        <v>3.6</v>
      </c>
      <c r="QDC21" s="501">
        <v>3.5</v>
      </c>
      <c r="QDD21" s="501">
        <v>3.6</v>
      </c>
      <c r="QDE21" s="501">
        <v>3.5</v>
      </c>
      <c r="QDF21" s="501">
        <v>3.4</v>
      </c>
      <c r="QDG21" s="501">
        <v>3.6</v>
      </c>
      <c r="QDH21" s="501">
        <v>3.8</v>
      </c>
      <c r="QDI21" s="501">
        <v>3.8</v>
      </c>
      <c r="QDJ21" s="501">
        <v>3.8</v>
      </c>
      <c r="QDK21" s="501">
        <v>4</v>
      </c>
      <c r="QDL21" s="501">
        <v>3.8</v>
      </c>
      <c r="QDM21" s="502">
        <v>3.7</v>
      </c>
      <c r="QDN21" s="501">
        <v>3.3</v>
      </c>
      <c r="QDO21" s="501">
        <v>3.1</v>
      </c>
      <c r="QDP21" s="501">
        <v>3.1</v>
      </c>
      <c r="QDQ21" s="501">
        <v>3.2</v>
      </c>
      <c r="QDR21" s="501">
        <v>3.1</v>
      </c>
      <c r="QDS21" s="501">
        <v>3.1</v>
      </c>
      <c r="QDT21" s="501">
        <v>2.9</v>
      </c>
      <c r="QDU21" s="501">
        <v>3</v>
      </c>
      <c r="QDV21" s="501">
        <v>2.9</v>
      </c>
      <c r="QDW21" s="501">
        <v>2.8</v>
      </c>
      <c r="QDX21" s="501">
        <v>3.1</v>
      </c>
      <c r="QDY21" s="502">
        <v>3.4</v>
      </c>
      <c r="QDZ21" s="499">
        <v>3.9</v>
      </c>
      <c r="QEA21" s="499">
        <v>4.2</v>
      </c>
      <c r="QEB21" s="499">
        <v>3.8</v>
      </c>
      <c r="QEC21" s="499">
        <v>3.3</v>
      </c>
      <c r="QED21" s="499">
        <v>2.7</v>
      </c>
      <c r="QEE21" s="499">
        <v>2.5</v>
      </c>
      <c r="QEF21" s="499">
        <v>2.7</v>
      </c>
      <c r="QEG21" s="499">
        <v>2.9</v>
      </c>
      <c r="QEH21" s="499">
        <v>2.8</v>
      </c>
      <c r="QEI21" s="499">
        <v>2.6</v>
      </c>
      <c r="QEJ21" s="499">
        <v>2.4</v>
      </c>
      <c r="QEK21" s="500">
        <v>2.1</v>
      </c>
      <c r="QEL21" s="499">
        <v>2.1</v>
      </c>
      <c r="QEM21" s="499">
        <v>2.2000000000000002</v>
      </c>
      <c r="QEN21" s="499">
        <v>2.6</v>
      </c>
      <c r="QEO21" s="499">
        <v>3.1</v>
      </c>
      <c r="QEP21" s="499">
        <v>3.6</v>
      </c>
      <c r="QEQ21" s="499">
        <v>4.0999999999999996</v>
      </c>
      <c r="QER21" s="499">
        <v>4.2</v>
      </c>
      <c r="QES21" s="499">
        <v>4.3</v>
      </c>
      <c r="QET21" s="499">
        <v>4.3</v>
      </c>
      <c r="QEU21" s="499">
        <v>4.5999999999999996</v>
      </c>
      <c r="QEV21" s="499">
        <v>5.2</v>
      </c>
      <c r="QEW21" s="500">
        <v>5.7</v>
      </c>
      <c r="QEX21" s="499">
        <v>6.1</v>
      </c>
      <c r="QEY21" s="499">
        <v>6.4</v>
      </c>
      <c r="QEZ21" s="499">
        <v>7</v>
      </c>
      <c r="QFA21" s="503" t="s">
        <v>284</v>
      </c>
      <c r="QFB21" s="499">
        <v>4</v>
      </c>
      <c r="QFC21" s="499">
        <v>4</v>
      </c>
      <c r="QFD21" s="499">
        <v>4</v>
      </c>
      <c r="QFE21" s="499">
        <v>4</v>
      </c>
      <c r="QFF21" s="499">
        <v>4</v>
      </c>
      <c r="QFG21" s="499">
        <v>4</v>
      </c>
      <c r="QFH21" s="499">
        <v>3</v>
      </c>
      <c r="QFI21" s="499">
        <v>3</v>
      </c>
      <c r="QFJ21" s="499">
        <v>4</v>
      </c>
      <c r="QFK21" s="499">
        <v>4</v>
      </c>
      <c r="QFL21" s="499">
        <v>4</v>
      </c>
      <c r="QFM21" s="500">
        <v>4</v>
      </c>
      <c r="QFN21" s="501">
        <v>3.6</v>
      </c>
      <c r="QFO21" s="501">
        <v>3.5</v>
      </c>
      <c r="QFP21" s="501">
        <v>3.6</v>
      </c>
      <c r="QFQ21" s="501">
        <v>3.5</v>
      </c>
      <c r="QFR21" s="501">
        <v>3.4</v>
      </c>
      <c r="QFS21" s="501">
        <v>3.6</v>
      </c>
      <c r="QFT21" s="501">
        <v>3.8</v>
      </c>
      <c r="QFU21" s="501">
        <v>3.8</v>
      </c>
      <c r="QFV21" s="501">
        <v>3.8</v>
      </c>
      <c r="QFW21" s="501">
        <v>4</v>
      </c>
      <c r="QFX21" s="501">
        <v>3.8</v>
      </c>
      <c r="QFY21" s="502">
        <v>3.7</v>
      </c>
      <c r="QFZ21" s="501">
        <v>3.3</v>
      </c>
      <c r="QGA21" s="501">
        <v>3.1</v>
      </c>
      <c r="QGB21" s="501">
        <v>3.1</v>
      </c>
      <c r="QGC21" s="501">
        <v>3.2</v>
      </c>
      <c r="QGD21" s="501">
        <v>3.1</v>
      </c>
      <c r="QGE21" s="501">
        <v>3.1</v>
      </c>
      <c r="QGF21" s="501">
        <v>2.9</v>
      </c>
      <c r="QGG21" s="501">
        <v>3</v>
      </c>
      <c r="QGH21" s="501">
        <v>2.9</v>
      </c>
      <c r="QGI21" s="501">
        <v>2.8</v>
      </c>
      <c r="QGJ21" s="501">
        <v>3.1</v>
      </c>
      <c r="QGK21" s="502">
        <v>3.4</v>
      </c>
      <c r="QGL21" s="499">
        <v>3.9</v>
      </c>
      <c r="QGM21" s="499">
        <v>4.2</v>
      </c>
      <c r="QGN21" s="499">
        <v>3.8</v>
      </c>
      <c r="QGO21" s="499">
        <v>3.3</v>
      </c>
      <c r="QGP21" s="499">
        <v>2.7</v>
      </c>
      <c r="QGQ21" s="499">
        <v>2.5</v>
      </c>
      <c r="QGR21" s="499">
        <v>2.7</v>
      </c>
      <c r="QGS21" s="499">
        <v>2.9</v>
      </c>
      <c r="QGT21" s="499">
        <v>2.8</v>
      </c>
      <c r="QGU21" s="499">
        <v>2.6</v>
      </c>
      <c r="QGV21" s="499">
        <v>2.4</v>
      </c>
      <c r="QGW21" s="500">
        <v>2.1</v>
      </c>
      <c r="QGX21" s="499">
        <v>2.1</v>
      </c>
      <c r="QGY21" s="499">
        <v>2.2000000000000002</v>
      </c>
      <c r="QGZ21" s="499">
        <v>2.6</v>
      </c>
      <c r="QHA21" s="499">
        <v>3.1</v>
      </c>
      <c r="QHB21" s="499">
        <v>3.6</v>
      </c>
      <c r="QHC21" s="499">
        <v>4.0999999999999996</v>
      </c>
      <c r="QHD21" s="499">
        <v>4.2</v>
      </c>
      <c r="QHE21" s="499">
        <v>4.3</v>
      </c>
      <c r="QHF21" s="499">
        <v>4.3</v>
      </c>
      <c r="QHG21" s="499">
        <v>4.5999999999999996</v>
      </c>
      <c r="QHH21" s="499">
        <v>5.2</v>
      </c>
      <c r="QHI21" s="500">
        <v>5.7</v>
      </c>
      <c r="QHJ21" s="499">
        <v>6.1</v>
      </c>
      <c r="QHK21" s="499">
        <v>6.4</v>
      </c>
      <c r="QHL21" s="499">
        <v>7</v>
      </c>
      <c r="QHM21" s="503" t="s">
        <v>284</v>
      </c>
      <c r="QHN21" s="499">
        <v>4</v>
      </c>
      <c r="QHO21" s="499">
        <v>4</v>
      </c>
      <c r="QHP21" s="499">
        <v>4</v>
      </c>
      <c r="QHQ21" s="499">
        <v>4</v>
      </c>
      <c r="QHR21" s="499">
        <v>4</v>
      </c>
      <c r="QHS21" s="499">
        <v>4</v>
      </c>
      <c r="QHT21" s="499">
        <v>3</v>
      </c>
      <c r="QHU21" s="499">
        <v>3</v>
      </c>
      <c r="QHV21" s="499">
        <v>4</v>
      </c>
      <c r="QHW21" s="499">
        <v>4</v>
      </c>
      <c r="QHX21" s="499">
        <v>4</v>
      </c>
      <c r="QHY21" s="500">
        <v>4</v>
      </c>
      <c r="QHZ21" s="501">
        <v>3.6</v>
      </c>
      <c r="QIA21" s="501">
        <v>3.5</v>
      </c>
      <c r="QIB21" s="501">
        <v>3.6</v>
      </c>
      <c r="QIC21" s="501">
        <v>3.5</v>
      </c>
      <c r="QID21" s="501">
        <v>3.4</v>
      </c>
      <c r="QIE21" s="501">
        <v>3.6</v>
      </c>
      <c r="QIF21" s="501">
        <v>3.8</v>
      </c>
      <c r="QIG21" s="501">
        <v>3.8</v>
      </c>
      <c r="QIH21" s="501">
        <v>3.8</v>
      </c>
      <c r="QII21" s="501">
        <v>4</v>
      </c>
      <c r="QIJ21" s="501">
        <v>3.8</v>
      </c>
      <c r="QIK21" s="502">
        <v>3.7</v>
      </c>
      <c r="QIL21" s="501">
        <v>3.3</v>
      </c>
      <c r="QIM21" s="501">
        <v>3.1</v>
      </c>
      <c r="QIN21" s="501">
        <v>3.1</v>
      </c>
      <c r="QIO21" s="501">
        <v>3.2</v>
      </c>
      <c r="QIP21" s="501">
        <v>3.1</v>
      </c>
      <c r="QIQ21" s="501">
        <v>3.1</v>
      </c>
      <c r="QIR21" s="501">
        <v>2.9</v>
      </c>
      <c r="QIS21" s="501">
        <v>3</v>
      </c>
      <c r="QIT21" s="501">
        <v>2.9</v>
      </c>
      <c r="QIU21" s="501">
        <v>2.8</v>
      </c>
      <c r="QIV21" s="501">
        <v>3.1</v>
      </c>
      <c r="QIW21" s="502">
        <v>3.4</v>
      </c>
      <c r="QIX21" s="499">
        <v>3.9</v>
      </c>
      <c r="QIY21" s="499">
        <v>4.2</v>
      </c>
      <c r="QIZ21" s="499">
        <v>3.8</v>
      </c>
      <c r="QJA21" s="499">
        <v>3.3</v>
      </c>
      <c r="QJB21" s="499">
        <v>2.7</v>
      </c>
      <c r="QJC21" s="499">
        <v>2.5</v>
      </c>
      <c r="QJD21" s="499">
        <v>2.7</v>
      </c>
      <c r="QJE21" s="499">
        <v>2.9</v>
      </c>
      <c r="QJF21" s="499">
        <v>2.8</v>
      </c>
      <c r="QJG21" s="499">
        <v>2.6</v>
      </c>
      <c r="QJH21" s="499">
        <v>2.4</v>
      </c>
      <c r="QJI21" s="500">
        <v>2.1</v>
      </c>
      <c r="QJJ21" s="499">
        <v>2.1</v>
      </c>
      <c r="QJK21" s="499">
        <v>2.2000000000000002</v>
      </c>
      <c r="QJL21" s="499">
        <v>2.6</v>
      </c>
      <c r="QJM21" s="499">
        <v>3.1</v>
      </c>
      <c r="QJN21" s="499">
        <v>3.6</v>
      </c>
      <c r="QJO21" s="499">
        <v>4.0999999999999996</v>
      </c>
      <c r="QJP21" s="499">
        <v>4.2</v>
      </c>
      <c r="QJQ21" s="499">
        <v>4.3</v>
      </c>
      <c r="QJR21" s="499">
        <v>4.3</v>
      </c>
      <c r="QJS21" s="499">
        <v>4.5999999999999996</v>
      </c>
      <c r="QJT21" s="499">
        <v>5.2</v>
      </c>
      <c r="QJU21" s="500">
        <v>5.7</v>
      </c>
      <c r="QJV21" s="499">
        <v>6.1</v>
      </c>
      <c r="QJW21" s="499">
        <v>6.4</v>
      </c>
      <c r="QJX21" s="499">
        <v>7</v>
      </c>
      <c r="QJY21" s="503" t="s">
        <v>284</v>
      </c>
      <c r="QJZ21" s="499">
        <v>4</v>
      </c>
      <c r="QKA21" s="499">
        <v>4</v>
      </c>
      <c r="QKB21" s="499">
        <v>4</v>
      </c>
      <c r="QKC21" s="499">
        <v>4</v>
      </c>
      <c r="QKD21" s="499">
        <v>4</v>
      </c>
      <c r="QKE21" s="499">
        <v>4</v>
      </c>
      <c r="QKF21" s="499">
        <v>3</v>
      </c>
      <c r="QKG21" s="499">
        <v>3</v>
      </c>
      <c r="QKH21" s="499">
        <v>4</v>
      </c>
      <c r="QKI21" s="499">
        <v>4</v>
      </c>
      <c r="QKJ21" s="499">
        <v>4</v>
      </c>
      <c r="QKK21" s="500">
        <v>4</v>
      </c>
      <c r="QKL21" s="501">
        <v>3.6</v>
      </c>
      <c r="QKM21" s="501">
        <v>3.5</v>
      </c>
      <c r="QKN21" s="501">
        <v>3.6</v>
      </c>
      <c r="QKO21" s="501">
        <v>3.5</v>
      </c>
      <c r="QKP21" s="501">
        <v>3.4</v>
      </c>
      <c r="QKQ21" s="501">
        <v>3.6</v>
      </c>
      <c r="QKR21" s="501">
        <v>3.8</v>
      </c>
      <c r="QKS21" s="501">
        <v>3.8</v>
      </c>
      <c r="QKT21" s="501">
        <v>3.8</v>
      </c>
      <c r="QKU21" s="501">
        <v>4</v>
      </c>
      <c r="QKV21" s="501">
        <v>3.8</v>
      </c>
      <c r="QKW21" s="502">
        <v>3.7</v>
      </c>
      <c r="QKX21" s="501">
        <v>3.3</v>
      </c>
      <c r="QKY21" s="501">
        <v>3.1</v>
      </c>
      <c r="QKZ21" s="501">
        <v>3.1</v>
      </c>
      <c r="QLA21" s="501">
        <v>3.2</v>
      </c>
      <c r="QLB21" s="501">
        <v>3.1</v>
      </c>
      <c r="QLC21" s="501">
        <v>3.1</v>
      </c>
      <c r="QLD21" s="501">
        <v>2.9</v>
      </c>
      <c r="QLE21" s="501">
        <v>3</v>
      </c>
      <c r="QLF21" s="501">
        <v>2.9</v>
      </c>
      <c r="QLG21" s="501">
        <v>2.8</v>
      </c>
      <c r="QLH21" s="501">
        <v>3.1</v>
      </c>
      <c r="QLI21" s="502">
        <v>3.4</v>
      </c>
      <c r="QLJ21" s="499">
        <v>3.9</v>
      </c>
      <c r="QLK21" s="499">
        <v>4.2</v>
      </c>
      <c r="QLL21" s="499">
        <v>3.8</v>
      </c>
      <c r="QLM21" s="499">
        <v>3.3</v>
      </c>
      <c r="QLN21" s="499">
        <v>2.7</v>
      </c>
      <c r="QLO21" s="499">
        <v>2.5</v>
      </c>
      <c r="QLP21" s="499">
        <v>2.7</v>
      </c>
      <c r="QLQ21" s="499">
        <v>2.9</v>
      </c>
      <c r="QLR21" s="499">
        <v>2.8</v>
      </c>
      <c r="QLS21" s="499">
        <v>2.6</v>
      </c>
      <c r="QLT21" s="499">
        <v>2.4</v>
      </c>
      <c r="QLU21" s="500">
        <v>2.1</v>
      </c>
      <c r="QLV21" s="499">
        <v>2.1</v>
      </c>
      <c r="QLW21" s="499">
        <v>2.2000000000000002</v>
      </c>
      <c r="QLX21" s="499">
        <v>2.6</v>
      </c>
      <c r="QLY21" s="499">
        <v>3.1</v>
      </c>
      <c r="QLZ21" s="499">
        <v>3.6</v>
      </c>
      <c r="QMA21" s="499">
        <v>4.0999999999999996</v>
      </c>
      <c r="QMB21" s="499">
        <v>4.2</v>
      </c>
      <c r="QMC21" s="499">
        <v>4.3</v>
      </c>
      <c r="QMD21" s="499">
        <v>4.3</v>
      </c>
      <c r="QME21" s="499">
        <v>4.5999999999999996</v>
      </c>
      <c r="QMF21" s="499">
        <v>5.2</v>
      </c>
      <c r="QMG21" s="500">
        <v>5.7</v>
      </c>
      <c r="QMH21" s="499">
        <v>6.1</v>
      </c>
      <c r="QMI21" s="499">
        <v>6.4</v>
      </c>
      <c r="QMJ21" s="499">
        <v>7</v>
      </c>
      <c r="QMK21" s="503" t="s">
        <v>284</v>
      </c>
      <c r="QML21" s="499">
        <v>4</v>
      </c>
      <c r="QMM21" s="499">
        <v>4</v>
      </c>
      <c r="QMN21" s="499">
        <v>4</v>
      </c>
      <c r="QMO21" s="499">
        <v>4</v>
      </c>
      <c r="QMP21" s="499">
        <v>4</v>
      </c>
      <c r="QMQ21" s="499">
        <v>4</v>
      </c>
      <c r="QMR21" s="499">
        <v>3</v>
      </c>
      <c r="QMS21" s="499">
        <v>3</v>
      </c>
      <c r="QMT21" s="499">
        <v>4</v>
      </c>
      <c r="QMU21" s="499">
        <v>4</v>
      </c>
      <c r="QMV21" s="499">
        <v>4</v>
      </c>
      <c r="QMW21" s="500">
        <v>4</v>
      </c>
      <c r="QMX21" s="501">
        <v>3.6</v>
      </c>
      <c r="QMY21" s="501">
        <v>3.5</v>
      </c>
      <c r="QMZ21" s="501">
        <v>3.6</v>
      </c>
      <c r="QNA21" s="501">
        <v>3.5</v>
      </c>
      <c r="QNB21" s="501">
        <v>3.4</v>
      </c>
      <c r="QNC21" s="501">
        <v>3.6</v>
      </c>
      <c r="QND21" s="501">
        <v>3.8</v>
      </c>
      <c r="QNE21" s="501">
        <v>3.8</v>
      </c>
      <c r="QNF21" s="501">
        <v>3.8</v>
      </c>
      <c r="QNG21" s="501">
        <v>4</v>
      </c>
      <c r="QNH21" s="501">
        <v>3.8</v>
      </c>
      <c r="QNI21" s="502">
        <v>3.7</v>
      </c>
      <c r="QNJ21" s="501">
        <v>3.3</v>
      </c>
      <c r="QNK21" s="501">
        <v>3.1</v>
      </c>
      <c r="QNL21" s="501">
        <v>3.1</v>
      </c>
      <c r="QNM21" s="501">
        <v>3.2</v>
      </c>
      <c r="QNN21" s="501">
        <v>3.1</v>
      </c>
      <c r="QNO21" s="501">
        <v>3.1</v>
      </c>
      <c r="QNP21" s="501">
        <v>2.9</v>
      </c>
      <c r="QNQ21" s="501">
        <v>3</v>
      </c>
      <c r="QNR21" s="501">
        <v>2.9</v>
      </c>
      <c r="QNS21" s="501">
        <v>2.8</v>
      </c>
      <c r="QNT21" s="501">
        <v>3.1</v>
      </c>
      <c r="QNU21" s="502">
        <v>3.4</v>
      </c>
      <c r="QNV21" s="499">
        <v>3.9</v>
      </c>
      <c r="QNW21" s="499">
        <v>4.2</v>
      </c>
      <c r="QNX21" s="499">
        <v>3.8</v>
      </c>
      <c r="QNY21" s="499">
        <v>3.3</v>
      </c>
      <c r="QNZ21" s="499">
        <v>2.7</v>
      </c>
      <c r="QOA21" s="499">
        <v>2.5</v>
      </c>
      <c r="QOB21" s="499">
        <v>2.7</v>
      </c>
      <c r="QOC21" s="499">
        <v>2.9</v>
      </c>
      <c r="QOD21" s="499">
        <v>2.8</v>
      </c>
      <c r="QOE21" s="499">
        <v>2.6</v>
      </c>
      <c r="QOF21" s="499">
        <v>2.4</v>
      </c>
      <c r="QOG21" s="500">
        <v>2.1</v>
      </c>
      <c r="QOH21" s="499">
        <v>2.1</v>
      </c>
      <c r="QOI21" s="499">
        <v>2.2000000000000002</v>
      </c>
      <c r="QOJ21" s="499">
        <v>2.6</v>
      </c>
      <c r="QOK21" s="499">
        <v>3.1</v>
      </c>
      <c r="QOL21" s="499">
        <v>3.6</v>
      </c>
      <c r="QOM21" s="499">
        <v>4.0999999999999996</v>
      </c>
      <c r="QON21" s="499">
        <v>4.2</v>
      </c>
      <c r="QOO21" s="499">
        <v>4.3</v>
      </c>
      <c r="QOP21" s="499">
        <v>4.3</v>
      </c>
      <c r="QOQ21" s="499">
        <v>4.5999999999999996</v>
      </c>
      <c r="QOR21" s="499">
        <v>5.2</v>
      </c>
      <c r="QOS21" s="500">
        <v>5.7</v>
      </c>
      <c r="QOT21" s="499">
        <v>6.1</v>
      </c>
      <c r="QOU21" s="499">
        <v>6.4</v>
      </c>
      <c r="QOV21" s="499">
        <v>7</v>
      </c>
      <c r="QOW21" s="503" t="s">
        <v>284</v>
      </c>
      <c r="QOX21" s="499">
        <v>4</v>
      </c>
      <c r="QOY21" s="499">
        <v>4</v>
      </c>
      <c r="QOZ21" s="499">
        <v>4</v>
      </c>
      <c r="QPA21" s="499">
        <v>4</v>
      </c>
      <c r="QPB21" s="499">
        <v>4</v>
      </c>
      <c r="QPC21" s="499">
        <v>4</v>
      </c>
      <c r="QPD21" s="499">
        <v>3</v>
      </c>
      <c r="QPE21" s="499">
        <v>3</v>
      </c>
      <c r="QPF21" s="499">
        <v>4</v>
      </c>
      <c r="QPG21" s="499">
        <v>4</v>
      </c>
      <c r="QPH21" s="499">
        <v>4</v>
      </c>
      <c r="QPI21" s="500">
        <v>4</v>
      </c>
      <c r="QPJ21" s="501">
        <v>3.6</v>
      </c>
      <c r="QPK21" s="501">
        <v>3.5</v>
      </c>
      <c r="QPL21" s="501">
        <v>3.6</v>
      </c>
      <c r="QPM21" s="501">
        <v>3.5</v>
      </c>
      <c r="QPN21" s="501">
        <v>3.4</v>
      </c>
      <c r="QPO21" s="501">
        <v>3.6</v>
      </c>
      <c r="QPP21" s="501">
        <v>3.8</v>
      </c>
      <c r="QPQ21" s="501">
        <v>3.8</v>
      </c>
      <c r="QPR21" s="501">
        <v>3.8</v>
      </c>
      <c r="QPS21" s="501">
        <v>4</v>
      </c>
      <c r="QPT21" s="501">
        <v>3.8</v>
      </c>
      <c r="QPU21" s="502">
        <v>3.7</v>
      </c>
      <c r="QPV21" s="501">
        <v>3.3</v>
      </c>
      <c r="QPW21" s="501">
        <v>3.1</v>
      </c>
      <c r="QPX21" s="501">
        <v>3.1</v>
      </c>
      <c r="QPY21" s="501">
        <v>3.2</v>
      </c>
      <c r="QPZ21" s="501">
        <v>3.1</v>
      </c>
      <c r="QQA21" s="501">
        <v>3.1</v>
      </c>
      <c r="QQB21" s="501">
        <v>2.9</v>
      </c>
      <c r="QQC21" s="501">
        <v>3</v>
      </c>
      <c r="QQD21" s="501">
        <v>2.9</v>
      </c>
      <c r="QQE21" s="501">
        <v>2.8</v>
      </c>
      <c r="QQF21" s="501">
        <v>3.1</v>
      </c>
      <c r="QQG21" s="502">
        <v>3.4</v>
      </c>
      <c r="QQH21" s="499">
        <v>3.9</v>
      </c>
      <c r="QQI21" s="499">
        <v>4.2</v>
      </c>
      <c r="QQJ21" s="499">
        <v>3.8</v>
      </c>
      <c r="QQK21" s="499">
        <v>3.3</v>
      </c>
      <c r="QQL21" s="499">
        <v>2.7</v>
      </c>
      <c r="QQM21" s="499">
        <v>2.5</v>
      </c>
      <c r="QQN21" s="499">
        <v>2.7</v>
      </c>
      <c r="QQO21" s="499">
        <v>2.9</v>
      </c>
      <c r="QQP21" s="499">
        <v>2.8</v>
      </c>
      <c r="QQQ21" s="499">
        <v>2.6</v>
      </c>
      <c r="QQR21" s="499">
        <v>2.4</v>
      </c>
      <c r="QQS21" s="500">
        <v>2.1</v>
      </c>
      <c r="QQT21" s="499">
        <v>2.1</v>
      </c>
      <c r="QQU21" s="499">
        <v>2.2000000000000002</v>
      </c>
      <c r="QQV21" s="499">
        <v>2.6</v>
      </c>
      <c r="QQW21" s="499">
        <v>3.1</v>
      </c>
      <c r="QQX21" s="499">
        <v>3.6</v>
      </c>
      <c r="QQY21" s="499">
        <v>4.0999999999999996</v>
      </c>
      <c r="QQZ21" s="499">
        <v>4.2</v>
      </c>
      <c r="QRA21" s="499">
        <v>4.3</v>
      </c>
      <c r="QRB21" s="499">
        <v>4.3</v>
      </c>
      <c r="QRC21" s="499">
        <v>4.5999999999999996</v>
      </c>
      <c r="QRD21" s="499">
        <v>5.2</v>
      </c>
      <c r="QRE21" s="500">
        <v>5.7</v>
      </c>
      <c r="QRF21" s="499">
        <v>6.1</v>
      </c>
      <c r="QRG21" s="499">
        <v>6.4</v>
      </c>
      <c r="QRH21" s="499">
        <v>7</v>
      </c>
      <c r="QRI21" s="503" t="s">
        <v>284</v>
      </c>
      <c r="QRJ21" s="499">
        <v>4</v>
      </c>
      <c r="QRK21" s="499">
        <v>4</v>
      </c>
      <c r="QRL21" s="499">
        <v>4</v>
      </c>
      <c r="QRM21" s="499">
        <v>4</v>
      </c>
      <c r="QRN21" s="499">
        <v>4</v>
      </c>
      <c r="QRO21" s="499">
        <v>4</v>
      </c>
      <c r="QRP21" s="499">
        <v>3</v>
      </c>
      <c r="QRQ21" s="499">
        <v>3</v>
      </c>
      <c r="QRR21" s="499">
        <v>4</v>
      </c>
      <c r="QRS21" s="499">
        <v>4</v>
      </c>
      <c r="QRT21" s="499">
        <v>4</v>
      </c>
      <c r="QRU21" s="500">
        <v>4</v>
      </c>
      <c r="QRV21" s="501">
        <v>3.6</v>
      </c>
      <c r="QRW21" s="501">
        <v>3.5</v>
      </c>
      <c r="QRX21" s="501">
        <v>3.6</v>
      </c>
      <c r="QRY21" s="501">
        <v>3.5</v>
      </c>
      <c r="QRZ21" s="501">
        <v>3.4</v>
      </c>
      <c r="QSA21" s="501">
        <v>3.6</v>
      </c>
      <c r="QSB21" s="501">
        <v>3.8</v>
      </c>
      <c r="QSC21" s="501">
        <v>3.8</v>
      </c>
      <c r="QSD21" s="501">
        <v>3.8</v>
      </c>
      <c r="QSE21" s="501">
        <v>4</v>
      </c>
      <c r="QSF21" s="501">
        <v>3.8</v>
      </c>
      <c r="QSG21" s="502">
        <v>3.7</v>
      </c>
      <c r="QSH21" s="501">
        <v>3.3</v>
      </c>
      <c r="QSI21" s="501">
        <v>3.1</v>
      </c>
      <c r="QSJ21" s="501">
        <v>3.1</v>
      </c>
      <c r="QSK21" s="501">
        <v>3.2</v>
      </c>
      <c r="QSL21" s="501">
        <v>3.1</v>
      </c>
      <c r="QSM21" s="501">
        <v>3.1</v>
      </c>
      <c r="QSN21" s="501">
        <v>2.9</v>
      </c>
      <c r="QSO21" s="501">
        <v>3</v>
      </c>
      <c r="QSP21" s="501">
        <v>2.9</v>
      </c>
      <c r="QSQ21" s="501">
        <v>2.8</v>
      </c>
      <c r="QSR21" s="501">
        <v>3.1</v>
      </c>
      <c r="QSS21" s="502">
        <v>3.4</v>
      </c>
      <c r="QST21" s="499">
        <v>3.9</v>
      </c>
      <c r="QSU21" s="499">
        <v>4.2</v>
      </c>
      <c r="QSV21" s="499">
        <v>3.8</v>
      </c>
      <c r="QSW21" s="499">
        <v>3.3</v>
      </c>
      <c r="QSX21" s="499">
        <v>2.7</v>
      </c>
      <c r="QSY21" s="499">
        <v>2.5</v>
      </c>
      <c r="QSZ21" s="499">
        <v>2.7</v>
      </c>
      <c r="QTA21" s="499">
        <v>2.9</v>
      </c>
      <c r="QTB21" s="499">
        <v>2.8</v>
      </c>
      <c r="QTC21" s="499">
        <v>2.6</v>
      </c>
      <c r="QTD21" s="499">
        <v>2.4</v>
      </c>
      <c r="QTE21" s="500">
        <v>2.1</v>
      </c>
      <c r="QTF21" s="499">
        <v>2.1</v>
      </c>
      <c r="QTG21" s="499">
        <v>2.2000000000000002</v>
      </c>
      <c r="QTH21" s="499">
        <v>2.6</v>
      </c>
      <c r="QTI21" s="499">
        <v>3.1</v>
      </c>
      <c r="QTJ21" s="499">
        <v>3.6</v>
      </c>
      <c r="QTK21" s="499">
        <v>4.0999999999999996</v>
      </c>
      <c r="QTL21" s="499">
        <v>4.2</v>
      </c>
      <c r="QTM21" s="499">
        <v>4.3</v>
      </c>
      <c r="QTN21" s="499">
        <v>4.3</v>
      </c>
      <c r="QTO21" s="499">
        <v>4.5999999999999996</v>
      </c>
      <c r="QTP21" s="499">
        <v>5.2</v>
      </c>
      <c r="QTQ21" s="500">
        <v>5.7</v>
      </c>
      <c r="QTR21" s="499">
        <v>6.1</v>
      </c>
      <c r="QTS21" s="499">
        <v>6.4</v>
      </c>
      <c r="QTT21" s="499">
        <v>7</v>
      </c>
      <c r="QTU21" s="503" t="s">
        <v>284</v>
      </c>
      <c r="QTV21" s="499">
        <v>4</v>
      </c>
      <c r="QTW21" s="499">
        <v>4</v>
      </c>
      <c r="QTX21" s="499">
        <v>4</v>
      </c>
      <c r="QTY21" s="499">
        <v>4</v>
      </c>
      <c r="QTZ21" s="499">
        <v>4</v>
      </c>
      <c r="QUA21" s="499">
        <v>4</v>
      </c>
      <c r="QUB21" s="499">
        <v>3</v>
      </c>
      <c r="QUC21" s="499">
        <v>3</v>
      </c>
      <c r="QUD21" s="499">
        <v>4</v>
      </c>
      <c r="QUE21" s="499">
        <v>4</v>
      </c>
      <c r="QUF21" s="499">
        <v>4</v>
      </c>
      <c r="QUG21" s="500">
        <v>4</v>
      </c>
      <c r="QUH21" s="501">
        <v>3.6</v>
      </c>
      <c r="QUI21" s="501">
        <v>3.5</v>
      </c>
      <c r="QUJ21" s="501">
        <v>3.6</v>
      </c>
      <c r="QUK21" s="501">
        <v>3.5</v>
      </c>
      <c r="QUL21" s="501">
        <v>3.4</v>
      </c>
      <c r="QUM21" s="501">
        <v>3.6</v>
      </c>
      <c r="QUN21" s="501">
        <v>3.8</v>
      </c>
      <c r="QUO21" s="501">
        <v>3.8</v>
      </c>
      <c r="QUP21" s="501">
        <v>3.8</v>
      </c>
      <c r="QUQ21" s="501">
        <v>4</v>
      </c>
      <c r="QUR21" s="501">
        <v>3.8</v>
      </c>
      <c r="QUS21" s="502">
        <v>3.7</v>
      </c>
      <c r="QUT21" s="501">
        <v>3.3</v>
      </c>
      <c r="QUU21" s="501">
        <v>3.1</v>
      </c>
      <c r="QUV21" s="501">
        <v>3.1</v>
      </c>
      <c r="QUW21" s="501">
        <v>3.2</v>
      </c>
      <c r="QUX21" s="501">
        <v>3.1</v>
      </c>
      <c r="QUY21" s="501">
        <v>3.1</v>
      </c>
      <c r="QUZ21" s="501">
        <v>2.9</v>
      </c>
      <c r="QVA21" s="501">
        <v>3</v>
      </c>
      <c r="QVB21" s="501">
        <v>2.9</v>
      </c>
      <c r="QVC21" s="501">
        <v>2.8</v>
      </c>
      <c r="QVD21" s="501">
        <v>3.1</v>
      </c>
      <c r="QVE21" s="502">
        <v>3.4</v>
      </c>
      <c r="QVF21" s="499">
        <v>3.9</v>
      </c>
      <c r="QVG21" s="499">
        <v>4.2</v>
      </c>
      <c r="QVH21" s="499">
        <v>3.8</v>
      </c>
      <c r="QVI21" s="499">
        <v>3.3</v>
      </c>
      <c r="QVJ21" s="499">
        <v>2.7</v>
      </c>
      <c r="QVK21" s="499">
        <v>2.5</v>
      </c>
      <c r="QVL21" s="499">
        <v>2.7</v>
      </c>
      <c r="QVM21" s="499">
        <v>2.9</v>
      </c>
      <c r="QVN21" s="499">
        <v>2.8</v>
      </c>
      <c r="QVO21" s="499">
        <v>2.6</v>
      </c>
      <c r="QVP21" s="499">
        <v>2.4</v>
      </c>
      <c r="QVQ21" s="500">
        <v>2.1</v>
      </c>
      <c r="QVR21" s="499">
        <v>2.1</v>
      </c>
      <c r="QVS21" s="499">
        <v>2.2000000000000002</v>
      </c>
      <c r="QVT21" s="499">
        <v>2.6</v>
      </c>
      <c r="QVU21" s="499">
        <v>3.1</v>
      </c>
      <c r="QVV21" s="499">
        <v>3.6</v>
      </c>
      <c r="QVW21" s="499">
        <v>4.0999999999999996</v>
      </c>
      <c r="QVX21" s="499">
        <v>4.2</v>
      </c>
      <c r="QVY21" s="499">
        <v>4.3</v>
      </c>
      <c r="QVZ21" s="499">
        <v>4.3</v>
      </c>
      <c r="QWA21" s="499">
        <v>4.5999999999999996</v>
      </c>
      <c r="QWB21" s="499">
        <v>5.2</v>
      </c>
      <c r="QWC21" s="500">
        <v>5.7</v>
      </c>
      <c r="QWD21" s="499">
        <v>6.1</v>
      </c>
      <c r="QWE21" s="499">
        <v>6.4</v>
      </c>
      <c r="QWF21" s="499">
        <v>7</v>
      </c>
      <c r="QWG21" s="503" t="s">
        <v>284</v>
      </c>
      <c r="QWH21" s="499">
        <v>4</v>
      </c>
      <c r="QWI21" s="499">
        <v>4</v>
      </c>
      <c r="QWJ21" s="499">
        <v>4</v>
      </c>
      <c r="QWK21" s="499">
        <v>4</v>
      </c>
      <c r="QWL21" s="499">
        <v>4</v>
      </c>
      <c r="QWM21" s="499">
        <v>4</v>
      </c>
      <c r="QWN21" s="499">
        <v>3</v>
      </c>
      <c r="QWO21" s="499">
        <v>3</v>
      </c>
      <c r="QWP21" s="499">
        <v>4</v>
      </c>
      <c r="QWQ21" s="499">
        <v>4</v>
      </c>
      <c r="QWR21" s="499">
        <v>4</v>
      </c>
      <c r="QWS21" s="500">
        <v>4</v>
      </c>
      <c r="QWT21" s="501">
        <v>3.6</v>
      </c>
      <c r="QWU21" s="501">
        <v>3.5</v>
      </c>
      <c r="QWV21" s="501">
        <v>3.6</v>
      </c>
      <c r="QWW21" s="501">
        <v>3.5</v>
      </c>
      <c r="QWX21" s="501">
        <v>3.4</v>
      </c>
      <c r="QWY21" s="501">
        <v>3.6</v>
      </c>
      <c r="QWZ21" s="501">
        <v>3.8</v>
      </c>
      <c r="QXA21" s="501">
        <v>3.8</v>
      </c>
      <c r="QXB21" s="501">
        <v>3.8</v>
      </c>
      <c r="QXC21" s="501">
        <v>4</v>
      </c>
      <c r="QXD21" s="501">
        <v>3.8</v>
      </c>
      <c r="QXE21" s="502">
        <v>3.7</v>
      </c>
      <c r="QXF21" s="501">
        <v>3.3</v>
      </c>
      <c r="QXG21" s="501">
        <v>3.1</v>
      </c>
      <c r="QXH21" s="501">
        <v>3.1</v>
      </c>
      <c r="QXI21" s="501">
        <v>3.2</v>
      </c>
      <c r="QXJ21" s="501">
        <v>3.1</v>
      </c>
      <c r="QXK21" s="501">
        <v>3.1</v>
      </c>
      <c r="QXL21" s="501">
        <v>2.9</v>
      </c>
      <c r="QXM21" s="501">
        <v>3</v>
      </c>
      <c r="QXN21" s="501">
        <v>2.9</v>
      </c>
      <c r="QXO21" s="501">
        <v>2.8</v>
      </c>
      <c r="QXP21" s="501">
        <v>3.1</v>
      </c>
      <c r="QXQ21" s="502">
        <v>3.4</v>
      </c>
      <c r="QXR21" s="499">
        <v>3.9</v>
      </c>
      <c r="QXS21" s="499">
        <v>4.2</v>
      </c>
      <c r="QXT21" s="499">
        <v>3.8</v>
      </c>
      <c r="QXU21" s="499">
        <v>3.3</v>
      </c>
      <c r="QXV21" s="499">
        <v>2.7</v>
      </c>
      <c r="QXW21" s="499">
        <v>2.5</v>
      </c>
      <c r="QXX21" s="499">
        <v>2.7</v>
      </c>
      <c r="QXY21" s="499">
        <v>2.9</v>
      </c>
      <c r="QXZ21" s="499">
        <v>2.8</v>
      </c>
      <c r="QYA21" s="499">
        <v>2.6</v>
      </c>
      <c r="QYB21" s="499">
        <v>2.4</v>
      </c>
      <c r="QYC21" s="500">
        <v>2.1</v>
      </c>
      <c r="QYD21" s="499">
        <v>2.1</v>
      </c>
      <c r="QYE21" s="499">
        <v>2.2000000000000002</v>
      </c>
      <c r="QYF21" s="499">
        <v>2.6</v>
      </c>
      <c r="QYG21" s="499">
        <v>3.1</v>
      </c>
      <c r="QYH21" s="499">
        <v>3.6</v>
      </c>
      <c r="QYI21" s="499">
        <v>4.0999999999999996</v>
      </c>
      <c r="QYJ21" s="499">
        <v>4.2</v>
      </c>
      <c r="QYK21" s="499">
        <v>4.3</v>
      </c>
      <c r="QYL21" s="499">
        <v>4.3</v>
      </c>
      <c r="QYM21" s="499">
        <v>4.5999999999999996</v>
      </c>
      <c r="QYN21" s="499">
        <v>5.2</v>
      </c>
      <c r="QYO21" s="500">
        <v>5.7</v>
      </c>
      <c r="QYP21" s="499">
        <v>6.1</v>
      </c>
      <c r="QYQ21" s="499">
        <v>6.4</v>
      </c>
      <c r="QYR21" s="499">
        <v>7</v>
      </c>
      <c r="QYS21" s="503" t="s">
        <v>284</v>
      </c>
      <c r="QYT21" s="499">
        <v>4</v>
      </c>
      <c r="QYU21" s="499">
        <v>4</v>
      </c>
      <c r="QYV21" s="499">
        <v>4</v>
      </c>
      <c r="QYW21" s="499">
        <v>4</v>
      </c>
      <c r="QYX21" s="499">
        <v>4</v>
      </c>
      <c r="QYY21" s="499">
        <v>4</v>
      </c>
      <c r="QYZ21" s="499">
        <v>3</v>
      </c>
      <c r="QZA21" s="499">
        <v>3</v>
      </c>
      <c r="QZB21" s="499">
        <v>4</v>
      </c>
      <c r="QZC21" s="499">
        <v>4</v>
      </c>
      <c r="QZD21" s="499">
        <v>4</v>
      </c>
      <c r="QZE21" s="500">
        <v>4</v>
      </c>
      <c r="QZF21" s="501">
        <v>3.6</v>
      </c>
      <c r="QZG21" s="501">
        <v>3.5</v>
      </c>
      <c r="QZH21" s="501">
        <v>3.6</v>
      </c>
      <c r="QZI21" s="501">
        <v>3.5</v>
      </c>
      <c r="QZJ21" s="501">
        <v>3.4</v>
      </c>
      <c r="QZK21" s="501">
        <v>3.6</v>
      </c>
      <c r="QZL21" s="501">
        <v>3.8</v>
      </c>
      <c r="QZM21" s="501">
        <v>3.8</v>
      </c>
      <c r="QZN21" s="501">
        <v>3.8</v>
      </c>
      <c r="QZO21" s="501">
        <v>4</v>
      </c>
      <c r="QZP21" s="501">
        <v>3.8</v>
      </c>
      <c r="QZQ21" s="502">
        <v>3.7</v>
      </c>
      <c r="QZR21" s="501">
        <v>3.3</v>
      </c>
      <c r="QZS21" s="501">
        <v>3.1</v>
      </c>
      <c r="QZT21" s="501">
        <v>3.1</v>
      </c>
      <c r="QZU21" s="501">
        <v>3.2</v>
      </c>
      <c r="QZV21" s="501">
        <v>3.1</v>
      </c>
      <c r="QZW21" s="501">
        <v>3.1</v>
      </c>
      <c r="QZX21" s="501">
        <v>2.9</v>
      </c>
      <c r="QZY21" s="501">
        <v>3</v>
      </c>
      <c r="QZZ21" s="501">
        <v>2.9</v>
      </c>
      <c r="RAA21" s="501">
        <v>2.8</v>
      </c>
      <c r="RAB21" s="501">
        <v>3.1</v>
      </c>
      <c r="RAC21" s="502">
        <v>3.4</v>
      </c>
      <c r="RAD21" s="499">
        <v>3.9</v>
      </c>
      <c r="RAE21" s="499">
        <v>4.2</v>
      </c>
      <c r="RAF21" s="499">
        <v>3.8</v>
      </c>
      <c r="RAG21" s="499">
        <v>3.3</v>
      </c>
      <c r="RAH21" s="499">
        <v>2.7</v>
      </c>
      <c r="RAI21" s="499">
        <v>2.5</v>
      </c>
      <c r="RAJ21" s="499">
        <v>2.7</v>
      </c>
      <c r="RAK21" s="499">
        <v>2.9</v>
      </c>
      <c r="RAL21" s="499">
        <v>2.8</v>
      </c>
      <c r="RAM21" s="499">
        <v>2.6</v>
      </c>
      <c r="RAN21" s="499">
        <v>2.4</v>
      </c>
      <c r="RAO21" s="500">
        <v>2.1</v>
      </c>
      <c r="RAP21" s="499">
        <v>2.1</v>
      </c>
      <c r="RAQ21" s="499">
        <v>2.2000000000000002</v>
      </c>
      <c r="RAR21" s="499">
        <v>2.6</v>
      </c>
      <c r="RAS21" s="499">
        <v>3.1</v>
      </c>
      <c r="RAT21" s="499">
        <v>3.6</v>
      </c>
      <c r="RAU21" s="499">
        <v>4.0999999999999996</v>
      </c>
      <c r="RAV21" s="499">
        <v>4.2</v>
      </c>
      <c r="RAW21" s="499">
        <v>4.3</v>
      </c>
      <c r="RAX21" s="499">
        <v>4.3</v>
      </c>
      <c r="RAY21" s="499">
        <v>4.5999999999999996</v>
      </c>
      <c r="RAZ21" s="499">
        <v>5.2</v>
      </c>
      <c r="RBA21" s="500">
        <v>5.7</v>
      </c>
      <c r="RBB21" s="499">
        <v>6.1</v>
      </c>
      <c r="RBC21" s="499">
        <v>6.4</v>
      </c>
      <c r="RBD21" s="499">
        <v>7</v>
      </c>
      <c r="RBE21" s="503" t="s">
        <v>284</v>
      </c>
      <c r="RBF21" s="499">
        <v>4</v>
      </c>
      <c r="RBG21" s="499">
        <v>4</v>
      </c>
      <c r="RBH21" s="499">
        <v>4</v>
      </c>
      <c r="RBI21" s="499">
        <v>4</v>
      </c>
      <c r="RBJ21" s="499">
        <v>4</v>
      </c>
      <c r="RBK21" s="499">
        <v>4</v>
      </c>
      <c r="RBL21" s="499">
        <v>3</v>
      </c>
      <c r="RBM21" s="499">
        <v>3</v>
      </c>
      <c r="RBN21" s="499">
        <v>4</v>
      </c>
      <c r="RBO21" s="499">
        <v>4</v>
      </c>
      <c r="RBP21" s="499">
        <v>4</v>
      </c>
      <c r="RBQ21" s="500">
        <v>4</v>
      </c>
      <c r="RBR21" s="501">
        <v>3.6</v>
      </c>
      <c r="RBS21" s="501">
        <v>3.5</v>
      </c>
      <c r="RBT21" s="501">
        <v>3.6</v>
      </c>
      <c r="RBU21" s="501">
        <v>3.5</v>
      </c>
      <c r="RBV21" s="501">
        <v>3.4</v>
      </c>
      <c r="RBW21" s="501">
        <v>3.6</v>
      </c>
      <c r="RBX21" s="501">
        <v>3.8</v>
      </c>
      <c r="RBY21" s="501">
        <v>3.8</v>
      </c>
      <c r="RBZ21" s="501">
        <v>3.8</v>
      </c>
      <c r="RCA21" s="501">
        <v>4</v>
      </c>
      <c r="RCB21" s="501">
        <v>3.8</v>
      </c>
      <c r="RCC21" s="502">
        <v>3.7</v>
      </c>
      <c r="RCD21" s="501">
        <v>3.3</v>
      </c>
      <c r="RCE21" s="501">
        <v>3.1</v>
      </c>
      <c r="RCF21" s="501">
        <v>3.1</v>
      </c>
      <c r="RCG21" s="501">
        <v>3.2</v>
      </c>
      <c r="RCH21" s="501">
        <v>3.1</v>
      </c>
      <c r="RCI21" s="501">
        <v>3.1</v>
      </c>
      <c r="RCJ21" s="501">
        <v>2.9</v>
      </c>
      <c r="RCK21" s="501">
        <v>3</v>
      </c>
      <c r="RCL21" s="501">
        <v>2.9</v>
      </c>
      <c r="RCM21" s="501">
        <v>2.8</v>
      </c>
      <c r="RCN21" s="501">
        <v>3.1</v>
      </c>
      <c r="RCO21" s="502">
        <v>3.4</v>
      </c>
      <c r="RCP21" s="499">
        <v>3.9</v>
      </c>
      <c r="RCQ21" s="499">
        <v>4.2</v>
      </c>
      <c r="RCR21" s="499">
        <v>3.8</v>
      </c>
      <c r="RCS21" s="499">
        <v>3.3</v>
      </c>
      <c r="RCT21" s="499">
        <v>2.7</v>
      </c>
      <c r="RCU21" s="499">
        <v>2.5</v>
      </c>
      <c r="RCV21" s="499">
        <v>2.7</v>
      </c>
      <c r="RCW21" s="499">
        <v>2.9</v>
      </c>
      <c r="RCX21" s="499">
        <v>2.8</v>
      </c>
      <c r="RCY21" s="499">
        <v>2.6</v>
      </c>
      <c r="RCZ21" s="499">
        <v>2.4</v>
      </c>
      <c r="RDA21" s="500">
        <v>2.1</v>
      </c>
      <c r="RDB21" s="499">
        <v>2.1</v>
      </c>
      <c r="RDC21" s="499">
        <v>2.2000000000000002</v>
      </c>
      <c r="RDD21" s="499">
        <v>2.6</v>
      </c>
      <c r="RDE21" s="499">
        <v>3.1</v>
      </c>
      <c r="RDF21" s="499">
        <v>3.6</v>
      </c>
      <c r="RDG21" s="499">
        <v>4.0999999999999996</v>
      </c>
      <c r="RDH21" s="499">
        <v>4.2</v>
      </c>
      <c r="RDI21" s="499">
        <v>4.3</v>
      </c>
      <c r="RDJ21" s="499">
        <v>4.3</v>
      </c>
      <c r="RDK21" s="499">
        <v>4.5999999999999996</v>
      </c>
      <c r="RDL21" s="499">
        <v>5.2</v>
      </c>
      <c r="RDM21" s="500">
        <v>5.7</v>
      </c>
      <c r="RDN21" s="499">
        <v>6.1</v>
      </c>
      <c r="RDO21" s="499">
        <v>6.4</v>
      </c>
      <c r="RDP21" s="499">
        <v>7</v>
      </c>
      <c r="RDQ21" s="503" t="s">
        <v>284</v>
      </c>
      <c r="RDR21" s="499">
        <v>4</v>
      </c>
      <c r="RDS21" s="499">
        <v>4</v>
      </c>
      <c r="RDT21" s="499">
        <v>4</v>
      </c>
      <c r="RDU21" s="499">
        <v>4</v>
      </c>
      <c r="RDV21" s="499">
        <v>4</v>
      </c>
      <c r="RDW21" s="499">
        <v>4</v>
      </c>
      <c r="RDX21" s="499">
        <v>3</v>
      </c>
      <c r="RDY21" s="499">
        <v>3</v>
      </c>
      <c r="RDZ21" s="499">
        <v>4</v>
      </c>
      <c r="REA21" s="499">
        <v>4</v>
      </c>
      <c r="REB21" s="499">
        <v>4</v>
      </c>
      <c r="REC21" s="500">
        <v>4</v>
      </c>
      <c r="RED21" s="501">
        <v>3.6</v>
      </c>
      <c r="REE21" s="501">
        <v>3.5</v>
      </c>
      <c r="REF21" s="501">
        <v>3.6</v>
      </c>
      <c r="REG21" s="501">
        <v>3.5</v>
      </c>
      <c r="REH21" s="501">
        <v>3.4</v>
      </c>
      <c r="REI21" s="501">
        <v>3.6</v>
      </c>
      <c r="REJ21" s="501">
        <v>3.8</v>
      </c>
      <c r="REK21" s="501">
        <v>3.8</v>
      </c>
      <c r="REL21" s="501">
        <v>3.8</v>
      </c>
      <c r="REM21" s="501">
        <v>4</v>
      </c>
      <c r="REN21" s="501">
        <v>3.8</v>
      </c>
      <c r="REO21" s="502">
        <v>3.7</v>
      </c>
      <c r="REP21" s="501">
        <v>3.3</v>
      </c>
      <c r="REQ21" s="501">
        <v>3.1</v>
      </c>
      <c r="RER21" s="501">
        <v>3.1</v>
      </c>
      <c r="RES21" s="501">
        <v>3.2</v>
      </c>
      <c r="RET21" s="501">
        <v>3.1</v>
      </c>
      <c r="REU21" s="501">
        <v>3.1</v>
      </c>
      <c r="REV21" s="501">
        <v>2.9</v>
      </c>
      <c r="REW21" s="501">
        <v>3</v>
      </c>
      <c r="REX21" s="501">
        <v>2.9</v>
      </c>
      <c r="REY21" s="501">
        <v>2.8</v>
      </c>
      <c r="REZ21" s="501">
        <v>3.1</v>
      </c>
      <c r="RFA21" s="502">
        <v>3.4</v>
      </c>
      <c r="RFB21" s="499">
        <v>3.9</v>
      </c>
      <c r="RFC21" s="499">
        <v>4.2</v>
      </c>
      <c r="RFD21" s="499">
        <v>3.8</v>
      </c>
      <c r="RFE21" s="499">
        <v>3.3</v>
      </c>
      <c r="RFF21" s="499">
        <v>2.7</v>
      </c>
      <c r="RFG21" s="499">
        <v>2.5</v>
      </c>
      <c r="RFH21" s="499">
        <v>2.7</v>
      </c>
      <c r="RFI21" s="499">
        <v>2.9</v>
      </c>
      <c r="RFJ21" s="499">
        <v>2.8</v>
      </c>
      <c r="RFK21" s="499">
        <v>2.6</v>
      </c>
      <c r="RFL21" s="499">
        <v>2.4</v>
      </c>
      <c r="RFM21" s="500">
        <v>2.1</v>
      </c>
      <c r="RFN21" s="499">
        <v>2.1</v>
      </c>
      <c r="RFO21" s="499">
        <v>2.2000000000000002</v>
      </c>
      <c r="RFP21" s="499">
        <v>2.6</v>
      </c>
      <c r="RFQ21" s="499">
        <v>3.1</v>
      </c>
      <c r="RFR21" s="499">
        <v>3.6</v>
      </c>
      <c r="RFS21" s="499">
        <v>4.0999999999999996</v>
      </c>
      <c r="RFT21" s="499">
        <v>4.2</v>
      </c>
      <c r="RFU21" s="499">
        <v>4.3</v>
      </c>
      <c r="RFV21" s="499">
        <v>4.3</v>
      </c>
      <c r="RFW21" s="499">
        <v>4.5999999999999996</v>
      </c>
      <c r="RFX21" s="499">
        <v>5.2</v>
      </c>
      <c r="RFY21" s="500">
        <v>5.7</v>
      </c>
      <c r="RFZ21" s="499">
        <v>6.1</v>
      </c>
      <c r="RGA21" s="499">
        <v>6.4</v>
      </c>
      <c r="RGB21" s="499">
        <v>7</v>
      </c>
      <c r="RGC21" s="503" t="s">
        <v>284</v>
      </c>
      <c r="RGD21" s="499">
        <v>4</v>
      </c>
      <c r="RGE21" s="499">
        <v>4</v>
      </c>
      <c r="RGF21" s="499">
        <v>4</v>
      </c>
      <c r="RGG21" s="499">
        <v>4</v>
      </c>
      <c r="RGH21" s="499">
        <v>4</v>
      </c>
      <c r="RGI21" s="499">
        <v>4</v>
      </c>
      <c r="RGJ21" s="499">
        <v>3</v>
      </c>
      <c r="RGK21" s="499">
        <v>3</v>
      </c>
      <c r="RGL21" s="499">
        <v>4</v>
      </c>
      <c r="RGM21" s="499">
        <v>4</v>
      </c>
      <c r="RGN21" s="499">
        <v>4</v>
      </c>
      <c r="RGO21" s="500">
        <v>4</v>
      </c>
      <c r="RGP21" s="501">
        <v>3.6</v>
      </c>
      <c r="RGQ21" s="501">
        <v>3.5</v>
      </c>
      <c r="RGR21" s="501">
        <v>3.6</v>
      </c>
      <c r="RGS21" s="501">
        <v>3.5</v>
      </c>
      <c r="RGT21" s="501">
        <v>3.4</v>
      </c>
      <c r="RGU21" s="501">
        <v>3.6</v>
      </c>
      <c r="RGV21" s="501">
        <v>3.8</v>
      </c>
      <c r="RGW21" s="501">
        <v>3.8</v>
      </c>
      <c r="RGX21" s="501">
        <v>3.8</v>
      </c>
      <c r="RGY21" s="501">
        <v>4</v>
      </c>
      <c r="RGZ21" s="501">
        <v>3.8</v>
      </c>
      <c r="RHA21" s="502">
        <v>3.7</v>
      </c>
      <c r="RHB21" s="501">
        <v>3.3</v>
      </c>
      <c r="RHC21" s="501">
        <v>3.1</v>
      </c>
      <c r="RHD21" s="501">
        <v>3.1</v>
      </c>
      <c r="RHE21" s="501">
        <v>3.2</v>
      </c>
      <c r="RHF21" s="501">
        <v>3.1</v>
      </c>
      <c r="RHG21" s="501">
        <v>3.1</v>
      </c>
      <c r="RHH21" s="501">
        <v>2.9</v>
      </c>
      <c r="RHI21" s="501">
        <v>3</v>
      </c>
      <c r="RHJ21" s="501">
        <v>2.9</v>
      </c>
      <c r="RHK21" s="501">
        <v>2.8</v>
      </c>
      <c r="RHL21" s="501">
        <v>3.1</v>
      </c>
      <c r="RHM21" s="502">
        <v>3.4</v>
      </c>
      <c r="RHN21" s="499">
        <v>3.9</v>
      </c>
      <c r="RHO21" s="499">
        <v>4.2</v>
      </c>
      <c r="RHP21" s="499">
        <v>3.8</v>
      </c>
      <c r="RHQ21" s="499">
        <v>3.3</v>
      </c>
      <c r="RHR21" s="499">
        <v>2.7</v>
      </c>
      <c r="RHS21" s="499">
        <v>2.5</v>
      </c>
      <c r="RHT21" s="499">
        <v>2.7</v>
      </c>
      <c r="RHU21" s="499">
        <v>2.9</v>
      </c>
      <c r="RHV21" s="499">
        <v>2.8</v>
      </c>
      <c r="RHW21" s="499">
        <v>2.6</v>
      </c>
      <c r="RHX21" s="499">
        <v>2.4</v>
      </c>
      <c r="RHY21" s="500">
        <v>2.1</v>
      </c>
      <c r="RHZ21" s="499">
        <v>2.1</v>
      </c>
      <c r="RIA21" s="499">
        <v>2.2000000000000002</v>
      </c>
      <c r="RIB21" s="499">
        <v>2.6</v>
      </c>
      <c r="RIC21" s="499">
        <v>3.1</v>
      </c>
      <c r="RID21" s="499">
        <v>3.6</v>
      </c>
      <c r="RIE21" s="499">
        <v>4.0999999999999996</v>
      </c>
      <c r="RIF21" s="499">
        <v>4.2</v>
      </c>
      <c r="RIG21" s="499">
        <v>4.3</v>
      </c>
      <c r="RIH21" s="499">
        <v>4.3</v>
      </c>
      <c r="RII21" s="499">
        <v>4.5999999999999996</v>
      </c>
      <c r="RIJ21" s="499">
        <v>5.2</v>
      </c>
      <c r="RIK21" s="500">
        <v>5.7</v>
      </c>
      <c r="RIL21" s="499">
        <v>6.1</v>
      </c>
      <c r="RIM21" s="499">
        <v>6.4</v>
      </c>
      <c r="RIN21" s="499">
        <v>7</v>
      </c>
      <c r="RIO21" s="503" t="s">
        <v>284</v>
      </c>
      <c r="RIP21" s="499">
        <v>4</v>
      </c>
      <c r="RIQ21" s="499">
        <v>4</v>
      </c>
      <c r="RIR21" s="499">
        <v>4</v>
      </c>
      <c r="RIS21" s="499">
        <v>4</v>
      </c>
      <c r="RIT21" s="499">
        <v>4</v>
      </c>
      <c r="RIU21" s="499">
        <v>4</v>
      </c>
      <c r="RIV21" s="499">
        <v>3</v>
      </c>
      <c r="RIW21" s="499">
        <v>3</v>
      </c>
      <c r="RIX21" s="499">
        <v>4</v>
      </c>
      <c r="RIY21" s="499">
        <v>4</v>
      </c>
      <c r="RIZ21" s="499">
        <v>4</v>
      </c>
      <c r="RJA21" s="500">
        <v>4</v>
      </c>
      <c r="RJB21" s="501">
        <v>3.6</v>
      </c>
      <c r="RJC21" s="501">
        <v>3.5</v>
      </c>
      <c r="RJD21" s="501">
        <v>3.6</v>
      </c>
      <c r="RJE21" s="501">
        <v>3.5</v>
      </c>
      <c r="RJF21" s="501">
        <v>3.4</v>
      </c>
      <c r="RJG21" s="501">
        <v>3.6</v>
      </c>
      <c r="RJH21" s="501">
        <v>3.8</v>
      </c>
      <c r="RJI21" s="501">
        <v>3.8</v>
      </c>
      <c r="RJJ21" s="501">
        <v>3.8</v>
      </c>
      <c r="RJK21" s="501">
        <v>4</v>
      </c>
      <c r="RJL21" s="501">
        <v>3.8</v>
      </c>
      <c r="RJM21" s="502">
        <v>3.7</v>
      </c>
      <c r="RJN21" s="501">
        <v>3.3</v>
      </c>
      <c r="RJO21" s="501">
        <v>3.1</v>
      </c>
      <c r="RJP21" s="501">
        <v>3.1</v>
      </c>
      <c r="RJQ21" s="501">
        <v>3.2</v>
      </c>
      <c r="RJR21" s="501">
        <v>3.1</v>
      </c>
      <c r="RJS21" s="501">
        <v>3.1</v>
      </c>
      <c r="RJT21" s="501">
        <v>2.9</v>
      </c>
      <c r="RJU21" s="501">
        <v>3</v>
      </c>
      <c r="RJV21" s="501">
        <v>2.9</v>
      </c>
      <c r="RJW21" s="501">
        <v>2.8</v>
      </c>
      <c r="RJX21" s="501">
        <v>3.1</v>
      </c>
      <c r="RJY21" s="502">
        <v>3.4</v>
      </c>
      <c r="RJZ21" s="499">
        <v>3.9</v>
      </c>
      <c r="RKA21" s="499">
        <v>4.2</v>
      </c>
      <c r="RKB21" s="499">
        <v>3.8</v>
      </c>
      <c r="RKC21" s="499">
        <v>3.3</v>
      </c>
      <c r="RKD21" s="499">
        <v>2.7</v>
      </c>
      <c r="RKE21" s="499">
        <v>2.5</v>
      </c>
      <c r="RKF21" s="499">
        <v>2.7</v>
      </c>
      <c r="RKG21" s="499">
        <v>2.9</v>
      </c>
      <c r="RKH21" s="499">
        <v>2.8</v>
      </c>
      <c r="RKI21" s="499">
        <v>2.6</v>
      </c>
      <c r="RKJ21" s="499">
        <v>2.4</v>
      </c>
      <c r="RKK21" s="500">
        <v>2.1</v>
      </c>
      <c r="RKL21" s="499">
        <v>2.1</v>
      </c>
      <c r="RKM21" s="499">
        <v>2.2000000000000002</v>
      </c>
      <c r="RKN21" s="499">
        <v>2.6</v>
      </c>
      <c r="RKO21" s="499">
        <v>3.1</v>
      </c>
      <c r="RKP21" s="499">
        <v>3.6</v>
      </c>
      <c r="RKQ21" s="499">
        <v>4.0999999999999996</v>
      </c>
      <c r="RKR21" s="499">
        <v>4.2</v>
      </c>
      <c r="RKS21" s="499">
        <v>4.3</v>
      </c>
      <c r="RKT21" s="499">
        <v>4.3</v>
      </c>
      <c r="RKU21" s="499">
        <v>4.5999999999999996</v>
      </c>
      <c r="RKV21" s="499">
        <v>5.2</v>
      </c>
      <c r="RKW21" s="500">
        <v>5.7</v>
      </c>
      <c r="RKX21" s="499">
        <v>6.1</v>
      </c>
      <c r="RKY21" s="499">
        <v>6.4</v>
      </c>
      <c r="RKZ21" s="499">
        <v>7</v>
      </c>
      <c r="RLA21" s="503" t="s">
        <v>284</v>
      </c>
      <c r="RLB21" s="499">
        <v>4</v>
      </c>
      <c r="RLC21" s="499">
        <v>4</v>
      </c>
      <c r="RLD21" s="499">
        <v>4</v>
      </c>
      <c r="RLE21" s="499">
        <v>4</v>
      </c>
      <c r="RLF21" s="499">
        <v>4</v>
      </c>
      <c r="RLG21" s="499">
        <v>4</v>
      </c>
      <c r="RLH21" s="499">
        <v>3</v>
      </c>
      <c r="RLI21" s="499">
        <v>3</v>
      </c>
      <c r="RLJ21" s="499">
        <v>4</v>
      </c>
      <c r="RLK21" s="499">
        <v>4</v>
      </c>
      <c r="RLL21" s="499">
        <v>4</v>
      </c>
      <c r="RLM21" s="500">
        <v>4</v>
      </c>
      <c r="RLN21" s="501">
        <v>3.6</v>
      </c>
      <c r="RLO21" s="501">
        <v>3.5</v>
      </c>
      <c r="RLP21" s="501">
        <v>3.6</v>
      </c>
      <c r="RLQ21" s="501">
        <v>3.5</v>
      </c>
      <c r="RLR21" s="501">
        <v>3.4</v>
      </c>
      <c r="RLS21" s="501">
        <v>3.6</v>
      </c>
      <c r="RLT21" s="501">
        <v>3.8</v>
      </c>
      <c r="RLU21" s="501">
        <v>3.8</v>
      </c>
      <c r="RLV21" s="501">
        <v>3.8</v>
      </c>
      <c r="RLW21" s="501">
        <v>4</v>
      </c>
      <c r="RLX21" s="501">
        <v>3.8</v>
      </c>
      <c r="RLY21" s="502">
        <v>3.7</v>
      </c>
      <c r="RLZ21" s="501">
        <v>3.3</v>
      </c>
      <c r="RMA21" s="501">
        <v>3.1</v>
      </c>
      <c r="RMB21" s="501">
        <v>3.1</v>
      </c>
      <c r="RMC21" s="501">
        <v>3.2</v>
      </c>
      <c r="RMD21" s="501">
        <v>3.1</v>
      </c>
      <c r="RME21" s="501">
        <v>3.1</v>
      </c>
      <c r="RMF21" s="501">
        <v>2.9</v>
      </c>
      <c r="RMG21" s="501">
        <v>3</v>
      </c>
      <c r="RMH21" s="501">
        <v>2.9</v>
      </c>
      <c r="RMI21" s="501">
        <v>2.8</v>
      </c>
      <c r="RMJ21" s="501">
        <v>3.1</v>
      </c>
      <c r="RMK21" s="502">
        <v>3.4</v>
      </c>
      <c r="RML21" s="499">
        <v>3.9</v>
      </c>
      <c r="RMM21" s="499">
        <v>4.2</v>
      </c>
      <c r="RMN21" s="499">
        <v>3.8</v>
      </c>
      <c r="RMO21" s="499">
        <v>3.3</v>
      </c>
      <c r="RMP21" s="499">
        <v>2.7</v>
      </c>
      <c r="RMQ21" s="499">
        <v>2.5</v>
      </c>
      <c r="RMR21" s="499">
        <v>2.7</v>
      </c>
      <c r="RMS21" s="499">
        <v>2.9</v>
      </c>
      <c r="RMT21" s="499">
        <v>2.8</v>
      </c>
      <c r="RMU21" s="499">
        <v>2.6</v>
      </c>
      <c r="RMV21" s="499">
        <v>2.4</v>
      </c>
      <c r="RMW21" s="500">
        <v>2.1</v>
      </c>
      <c r="RMX21" s="499">
        <v>2.1</v>
      </c>
      <c r="RMY21" s="499">
        <v>2.2000000000000002</v>
      </c>
      <c r="RMZ21" s="499">
        <v>2.6</v>
      </c>
      <c r="RNA21" s="499">
        <v>3.1</v>
      </c>
      <c r="RNB21" s="499">
        <v>3.6</v>
      </c>
      <c r="RNC21" s="499">
        <v>4.0999999999999996</v>
      </c>
      <c r="RND21" s="499">
        <v>4.2</v>
      </c>
      <c r="RNE21" s="499">
        <v>4.3</v>
      </c>
      <c r="RNF21" s="499">
        <v>4.3</v>
      </c>
      <c r="RNG21" s="499">
        <v>4.5999999999999996</v>
      </c>
      <c r="RNH21" s="499">
        <v>5.2</v>
      </c>
      <c r="RNI21" s="500">
        <v>5.7</v>
      </c>
      <c r="RNJ21" s="499">
        <v>6.1</v>
      </c>
      <c r="RNK21" s="499">
        <v>6.4</v>
      </c>
      <c r="RNL21" s="499">
        <v>7</v>
      </c>
      <c r="RNM21" s="503" t="s">
        <v>284</v>
      </c>
      <c r="RNN21" s="499">
        <v>4</v>
      </c>
      <c r="RNO21" s="499">
        <v>4</v>
      </c>
      <c r="RNP21" s="499">
        <v>4</v>
      </c>
      <c r="RNQ21" s="499">
        <v>4</v>
      </c>
      <c r="RNR21" s="499">
        <v>4</v>
      </c>
      <c r="RNS21" s="499">
        <v>4</v>
      </c>
      <c r="RNT21" s="499">
        <v>3</v>
      </c>
      <c r="RNU21" s="499">
        <v>3</v>
      </c>
      <c r="RNV21" s="499">
        <v>4</v>
      </c>
      <c r="RNW21" s="499">
        <v>4</v>
      </c>
      <c r="RNX21" s="499">
        <v>4</v>
      </c>
      <c r="RNY21" s="500">
        <v>4</v>
      </c>
      <c r="RNZ21" s="501">
        <v>3.6</v>
      </c>
      <c r="ROA21" s="501">
        <v>3.5</v>
      </c>
      <c r="ROB21" s="501">
        <v>3.6</v>
      </c>
      <c r="ROC21" s="501">
        <v>3.5</v>
      </c>
      <c r="ROD21" s="501">
        <v>3.4</v>
      </c>
      <c r="ROE21" s="501">
        <v>3.6</v>
      </c>
      <c r="ROF21" s="501">
        <v>3.8</v>
      </c>
      <c r="ROG21" s="501">
        <v>3.8</v>
      </c>
      <c r="ROH21" s="501">
        <v>3.8</v>
      </c>
      <c r="ROI21" s="501">
        <v>4</v>
      </c>
      <c r="ROJ21" s="501">
        <v>3.8</v>
      </c>
      <c r="ROK21" s="502">
        <v>3.7</v>
      </c>
      <c r="ROL21" s="501">
        <v>3.3</v>
      </c>
      <c r="ROM21" s="501">
        <v>3.1</v>
      </c>
      <c r="RON21" s="501">
        <v>3.1</v>
      </c>
      <c r="ROO21" s="501">
        <v>3.2</v>
      </c>
      <c r="ROP21" s="501">
        <v>3.1</v>
      </c>
      <c r="ROQ21" s="501">
        <v>3.1</v>
      </c>
      <c r="ROR21" s="501">
        <v>2.9</v>
      </c>
      <c r="ROS21" s="501">
        <v>3</v>
      </c>
      <c r="ROT21" s="501">
        <v>2.9</v>
      </c>
      <c r="ROU21" s="501">
        <v>2.8</v>
      </c>
      <c r="ROV21" s="501">
        <v>3.1</v>
      </c>
      <c r="ROW21" s="502">
        <v>3.4</v>
      </c>
      <c r="ROX21" s="499">
        <v>3.9</v>
      </c>
      <c r="ROY21" s="499">
        <v>4.2</v>
      </c>
      <c r="ROZ21" s="499">
        <v>3.8</v>
      </c>
      <c r="RPA21" s="499">
        <v>3.3</v>
      </c>
      <c r="RPB21" s="499">
        <v>2.7</v>
      </c>
      <c r="RPC21" s="499">
        <v>2.5</v>
      </c>
      <c r="RPD21" s="499">
        <v>2.7</v>
      </c>
      <c r="RPE21" s="499">
        <v>2.9</v>
      </c>
      <c r="RPF21" s="499">
        <v>2.8</v>
      </c>
      <c r="RPG21" s="499">
        <v>2.6</v>
      </c>
      <c r="RPH21" s="499">
        <v>2.4</v>
      </c>
      <c r="RPI21" s="500">
        <v>2.1</v>
      </c>
      <c r="RPJ21" s="499">
        <v>2.1</v>
      </c>
      <c r="RPK21" s="499">
        <v>2.2000000000000002</v>
      </c>
      <c r="RPL21" s="499">
        <v>2.6</v>
      </c>
      <c r="RPM21" s="499">
        <v>3.1</v>
      </c>
      <c r="RPN21" s="499">
        <v>3.6</v>
      </c>
      <c r="RPO21" s="499">
        <v>4.0999999999999996</v>
      </c>
      <c r="RPP21" s="499">
        <v>4.2</v>
      </c>
      <c r="RPQ21" s="499">
        <v>4.3</v>
      </c>
      <c r="RPR21" s="499">
        <v>4.3</v>
      </c>
      <c r="RPS21" s="499">
        <v>4.5999999999999996</v>
      </c>
      <c r="RPT21" s="499">
        <v>5.2</v>
      </c>
      <c r="RPU21" s="500">
        <v>5.7</v>
      </c>
      <c r="RPV21" s="499">
        <v>6.1</v>
      </c>
      <c r="RPW21" s="499">
        <v>6.4</v>
      </c>
      <c r="RPX21" s="499">
        <v>7</v>
      </c>
      <c r="RPY21" s="503" t="s">
        <v>284</v>
      </c>
      <c r="RPZ21" s="499">
        <v>4</v>
      </c>
      <c r="RQA21" s="499">
        <v>4</v>
      </c>
      <c r="RQB21" s="499">
        <v>4</v>
      </c>
      <c r="RQC21" s="499">
        <v>4</v>
      </c>
      <c r="RQD21" s="499">
        <v>4</v>
      </c>
      <c r="RQE21" s="499">
        <v>4</v>
      </c>
      <c r="RQF21" s="499">
        <v>3</v>
      </c>
      <c r="RQG21" s="499">
        <v>3</v>
      </c>
      <c r="RQH21" s="499">
        <v>4</v>
      </c>
      <c r="RQI21" s="499">
        <v>4</v>
      </c>
      <c r="RQJ21" s="499">
        <v>4</v>
      </c>
      <c r="RQK21" s="500">
        <v>4</v>
      </c>
      <c r="RQL21" s="501">
        <v>3.6</v>
      </c>
      <c r="RQM21" s="501">
        <v>3.5</v>
      </c>
      <c r="RQN21" s="501">
        <v>3.6</v>
      </c>
      <c r="RQO21" s="501">
        <v>3.5</v>
      </c>
      <c r="RQP21" s="501">
        <v>3.4</v>
      </c>
      <c r="RQQ21" s="501">
        <v>3.6</v>
      </c>
      <c r="RQR21" s="501">
        <v>3.8</v>
      </c>
      <c r="RQS21" s="501">
        <v>3.8</v>
      </c>
      <c r="RQT21" s="501">
        <v>3.8</v>
      </c>
      <c r="RQU21" s="501">
        <v>4</v>
      </c>
      <c r="RQV21" s="501">
        <v>3.8</v>
      </c>
      <c r="RQW21" s="502">
        <v>3.7</v>
      </c>
      <c r="RQX21" s="501">
        <v>3.3</v>
      </c>
      <c r="RQY21" s="501">
        <v>3.1</v>
      </c>
      <c r="RQZ21" s="501">
        <v>3.1</v>
      </c>
      <c r="RRA21" s="501">
        <v>3.2</v>
      </c>
      <c r="RRB21" s="501">
        <v>3.1</v>
      </c>
      <c r="RRC21" s="501">
        <v>3.1</v>
      </c>
      <c r="RRD21" s="501">
        <v>2.9</v>
      </c>
      <c r="RRE21" s="501">
        <v>3</v>
      </c>
      <c r="RRF21" s="501">
        <v>2.9</v>
      </c>
      <c r="RRG21" s="501">
        <v>2.8</v>
      </c>
      <c r="RRH21" s="501">
        <v>3.1</v>
      </c>
      <c r="RRI21" s="502">
        <v>3.4</v>
      </c>
      <c r="RRJ21" s="499">
        <v>3.9</v>
      </c>
      <c r="RRK21" s="499">
        <v>4.2</v>
      </c>
      <c r="RRL21" s="499">
        <v>3.8</v>
      </c>
      <c r="RRM21" s="499">
        <v>3.3</v>
      </c>
      <c r="RRN21" s="499">
        <v>2.7</v>
      </c>
      <c r="RRO21" s="499">
        <v>2.5</v>
      </c>
      <c r="RRP21" s="499">
        <v>2.7</v>
      </c>
      <c r="RRQ21" s="499">
        <v>2.9</v>
      </c>
      <c r="RRR21" s="499">
        <v>2.8</v>
      </c>
      <c r="RRS21" s="499">
        <v>2.6</v>
      </c>
      <c r="RRT21" s="499">
        <v>2.4</v>
      </c>
      <c r="RRU21" s="500">
        <v>2.1</v>
      </c>
      <c r="RRV21" s="499">
        <v>2.1</v>
      </c>
      <c r="RRW21" s="499">
        <v>2.2000000000000002</v>
      </c>
      <c r="RRX21" s="499">
        <v>2.6</v>
      </c>
      <c r="RRY21" s="499">
        <v>3.1</v>
      </c>
      <c r="RRZ21" s="499">
        <v>3.6</v>
      </c>
      <c r="RSA21" s="499">
        <v>4.0999999999999996</v>
      </c>
      <c r="RSB21" s="499">
        <v>4.2</v>
      </c>
      <c r="RSC21" s="499">
        <v>4.3</v>
      </c>
      <c r="RSD21" s="499">
        <v>4.3</v>
      </c>
      <c r="RSE21" s="499">
        <v>4.5999999999999996</v>
      </c>
      <c r="RSF21" s="499">
        <v>5.2</v>
      </c>
      <c r="RSG21" s="500">
        <v>5.7</v>
      </c>
      <c r="RSH21" s="499">
        <v>6.1</v>
      </c>
      <c r="RSI21" s="499">
        <v>6.4</v>
      </c>
      <c r="RSJ21" s="499">
        <v>7</v>
      </c>
      <c r="RSK21" s="503" t="s">
        <v>284</v>
      </c>
      <c r="RSL21" s="499">
        <v>4</v>
      </c>
      <c r="RSM21" s="499">
        <v>4</v>
      </c>
      <c r="RSN21" s="499">
        <v>4</v>
      </c>
      <c r="RSO21" s="499">
        <v>4</v>
      </c>
      <c r="RSP21" s="499">
        <v>4</v>
      </c>
      <c r="RSQ21" s="499">
        <v>4</v>
      </c>
      <c r="RSR21" s="499">
        <v>3</v>
      </c>
      <c r="RSS21" s="499">
        <v>3</v>
      </c>
      <c r="RST21" s="499">
        <v>4</v>
      </c>
      <c r="RSU21" s="499">
        <v>4</v>
      </c>
      <c r="RSV21" s="499">
        <v>4</v>
      </c>
      <c r="RSW21" s="500">
        <v>4</v>
      </c>
      <c r="RSX21" s="501">
        <v>3.6</v>
      </c>
      <c r="RSY21" s="501">
        <v>3.5</v>
      </c>
      <c r="RSZ21" s="501">
        <v>3.6</v>
      </c>
      <c r="RTA21" s="501">
        <v>3.5</v>
      </c>
      <c r="RTB21" s="501">
        <v>3.4</v>
      </c>
      <c r="RTC21" s="501">
        <v>3.6</v>
      </c>
      <c r="RTD21" s="501">
        <v>3.8</v>
      </c>
      <c r="RTE21" s="501">
        <v>3.8</v>
      </c>
      <c r="RTF21" s="501">
        <v>3.8</v>
      </c>
      <c r="RTG21" s="501">
        <v>4</v>
      </c>
      <c r="RTH21" s="501">
        <v>3.8</v>
      </c>
      <c r="RTI21" s="502">
        <v>3.7</v>
      </c>
      <c r="RTJ21" s="501">
        <v>3.3</v>
      </c>
      <c r="RTK21" s="501">
        <v>3.1</v>
      </c>
      <c r="RTL21" s="501">
        <v>3.1</v>
      </c>
      <c r="RTM21" s="501">
        <v>3.2</v>
      </c>
      <c r="RTN21" s="501">
        <v>3.1</v>
      </c>
      <c r="RTO21" s="501">
        <v>3.1</v>
      </c>
      <c r="RTP21" s="501">
        <v>2.9</v>
      </c>
      <c r="RTQ21" s="501">
        <v>3</v>
      </c>
      <c r="RTR21" s="501">
        <v>2.9</v>
      </c>
      <c r="RTS21" s="501">
        <v>2.8</v>
      </c>
      <c r="RTT21" s="501">
        <v>3.1</v>
      </c>
      <c r="RTU21" s="502">
        <v>3.4</v>
      </c>
      <c r="RTV21" s="499">
        <v>3.9</v>
      </c>
      <c r="RTW21" s="499">
        <v>4.2</v>
      </c>
      <c r="RTX21" s="499">
        <v>3.8</v>
      </c>
      <c r="RTY21" s="499">
        <v>3.3</v>
      </c>
      <c r="RTZ21" s="499">
        <v>2.7</v>
      </c>
      <c r="RUA21" s="499">
        <v>2.5</v>
      </c>
      <c r="RUB21" s="499">
        <v>2.7</v>
      </c>
      <c r="RUC21" s="499">
        <v>2.9</v>
      </c>
      <c r="RUD21" s="499">
        <v>2.8</v>
      </c>
      <c r="RUE21" s="499">
        <v>2.6</v>
      </c>
      <c r="RUF21" s="499">
        <v>2.4</v>
      </c>
      <c r="RUG21" s="500">
        <v>2.1</v>
      </c>
      <c r="RUH21" s="499">
        <v>2.1</v>
      </c>
      <c r="RUI21" s="499">
        <v>2.2000000000000002</v>
      </c>
      <c r="RUJ21" s="499">
        <v>2.6</v>
      </c>
      <c r="RUK21" s="499">
        <v>3.1</v>
      </c>
      <c r="RUL21" s="499">
        <v>3.6</v>
      </c>
      <c r="RUM21" s="499">
        <v>4.0999999999999996</v>
      </c>
      <c r="RUN21" s="499">
        <v>4.2</v>
      </c>
      <c r="RUO21" s="499">
        <v>4.3</v>
      </c>
      <c r="RUP21" s="499">
        <v>4.3</v>
      </c>
      <c r="RUQ21" s="499">
        <v>4.5999999999999996</v>
      </c>
      <c r="RUR21" s="499">
        <v>5.2</v>
      </c>
      <c r="RUS21" s="500">
        <v>5.7</v>
      </c>
      <c r="RUT21" s="499">
        <v>6.1</v>
      </c>
      <c r="RUU21" s="499">
        <v>6.4</v>
      </c>
      <c r="RUV21" s="499">
        <v>7</v>
      </c>
      <c r="RUW21" s="503" t="s">
        <v>284</v>
      </c>
      <c r="RUX21" s="499">
        <v>4</v>
      </c>
      <c r="RUY21" s="499">
        <v>4</v>
      </c>
      <c r="RUZ21" s="499">
        <v>4</v>
      </c>
      <c r="RVA21" s="499">
        <v>4</v>
      </c>
      <c r="RVB21" s="499">
        <v>4</v>
      </c>
      <c r="RVC21" s="499">
        <v>4</v>
      </c>
      <c r="RVD21" s="499">
        <v>3</v>
      </c>
      <c r="RVE21" s="499">
        <v>3</v>
      </c>
      <c r="RVF21" s="499">
        <v>4</v>
      </c>
      <c r="RVG21" s="499">
        <v>4</v>
      </c>
      <c r="RVH21" s="499">
        <v>4</v>
      </c>
      <c r="RVI21" s="500">
        <v>4</v>
      </c>
      <c r="RVJ21" s="501">
        <v>3.6</v>
      </c>
      <c r="RVK21" s="501">
        <v>3.5</v>
      </c>
      <c r="RVL21" s="501">
        <v>3.6</v>
      </c>
      <c r="RVM21" s="501">
        <v>3.5</v>
      </c>
      <c r="RVN21" s="501">
        <v>3.4</v>
      </c>
      <c r="RVO21" s="501">
        <v>3.6</v>
      </c>
      <c r="RVP21" s="501">
        <v>3.8</v>
      </c>
      <c r="RVQ21" s="501">
        <v>3.8</v>
      </c>
      <c r="RVR21" s="501">
        <v>3.8</v>
      </c>
      <c r="RVS21" s="501">
        <v>4</v>
      </c>
      <c r="RVT21" s="501">
        <v>3.8</v>
      </c>
      <c r="RVU21" s="502">
        <v>3.7</v>
      </c>
      <c r="RVV21" s="501">
        <v>3.3</v>
      </c>
      <c r="RVW21" s="501">
        <v>3.1</v>
      </c>
      <c r="RVX21" s="501">
        <v>3.1</v>
      </c>
      <c r="RVY21" s="501">
        <v>3.2</v>
      </c>
      <c r="RVZ21" s="501">
        <v>3.1</v>
      </c>
      <c r="RWA21" s="501">
        <v>3.1</v>
      </c>
      <c r="RWB21" s="501">
        <v>2.9</v>
      </c>
      <c r="RWC21" s="501">
        <v>3</v>
      </c>
      <c r="RWD21" s="501">
        <v>2.9</v>
      </c>
      <c r="RWE21" s="501">
        <v>2.8</v>
      </c>
      <c r="RWF21" s="501">
        <v>3.1</v>
      </c>
      <c r="RWG21" s="502">
        <v>3.4</v>
      </c>
      <c r="RWH21" s="499">
        <v>3.9</v>
      </c>
      <c r="RWI21" s="499">
        <v>4.2</v>
      </c>
      <c r="RWJ21" s="499">
        <v>3.8</v>
      </c>
      <c r="RWK21" s="499">
        <v>3.3</v>
      </c>
      <c r="RWL21" s="499">
        <v>2.7</v>
      </c>
      <c r="RWM21" s="499">
        <v>2.5</v>
      </c>
      <c r="RWN21" s="499">
        <v>2.7</v>
      </c>
      <c r="RWO21" s="499">
        <v>2.9</v>
      </c>
      <c r="RWP21" s="499">
        <v>2.8</v>
      </c>
      <c r="RWQ21" s="499">
        <v>2.6</v>
      </c>
      <c r="RWR21" s="499">
        <v>2.4</v>
      </c>
      <c r="RWS21" s="500">
        <v>2.1</v>
      </c>
      <c r="RWT21" s="499">
        <v>2.1</v>
      </c>
      <c r="RWU21" s="499">
        <v>2.2000000000000002</v>
      </c>
      <c r="RWV21" s="499">
        <v>2.6</v>
      </c>
      <c r="RWW21" s="499">
        <v>3.1</v>
      </c>
      <c r="RWX21" s="499">
        <v>3.6</v>
      </c>
      <c r="RWY21" s="499">
        <v>4.0999999999999996</v>
      </c>
      <c r="RWZ21" s="499">
        <v>4.2</v>
      </c>
      <c r="RXA21" s="499">
        <v>4.3</v>
      </c>
      <c r="RXB21" s="499">
        <v>4.3</v>
      </c>
      <c r="RXC21" s="499">
        <v>4.5999999999999996</v>
      </c>
      <c r="RXD21" s="499">
        <v>5.2</v>
      </c>
      <c r="RXE21" s="500">
        <v>5.7</v>
      </c>
      <c r="RXF21" s="499">
        <v>6.1</v>
      </c>
      <c r="RXG21" s="499">
        <v>6.4</v>
      </c>
      <c r="RXH21" s="499">
        <v>7</v>
      </c>
      <c r="RXI21" s="503" t="s">
        <v>284</v>
      </c>
      <c r="RXJ21" s="499">
        <v>4</v>
      </c>
      <c r="RXK21" s="499">
        <v>4</v>
      </c>
      <c r="RXL21" s="499">
        <v>4</v>
      </c>
      <c r="RXM21" s="499">
        <v>4</v>
      </c>
      <c r="RXN21" s="499">
        <v>4</v>
      </c>
      <c r="RXO21" s="499">
        <v>4</v>
      </c>
      <c r="RXP21" s="499">
        <v>3</v>
      </c>
      <c r="RXQ21" s="499">
        <v>3</v>
      </c>
      <c r="RXR21" s="499">
        <v>4</v>
      </c>
      <c r="RXS21" s="499">
        <v>4</v>
      </c>
      <c r="RXT21" s="499">
        <v>4</v>
      </c>
      <c r="RXU21" s="500">
        <v>4</v>
      </c>
      <c r="RXV21" s="501">
        <v>3.6</v>
      </c>
      <c r="RXW21" s="501">
        <v>3.5</v>
      </c>
      <c r="RXX21" s="501">
        <v>3.6</v>
      </c>
      <c r="RXY21" s="501">
        <v>3.5</v>
      </c>
      <c r="RXZ21" s="501">
        <v>3.4</v>
      </c>
      <c r="RYA21" s="501">
        <v>3.6</v>
      </c>
      <c r="RYB21" s="501">
        <v>3.8</v>
      </c>
      <c r="RYC21" s="501">
        <v>3.8</v>
      </c>
      <c r="RYD21" s="501">
        <v>3.8</v>
      </c>
      <c r="RYE21" s="501">
        <v>4</v>
      </c>
      <c r="RYF21" s="501">
        <v>3.8</v>
      </c>
      <c r="RYG21" s="502">
        <v>3.7</v>
      </c>
      <c r="RYH21" s="501">
        <v>3.3</v>
      </c>
      <c r="RYI21" s="501">
        <v>3.1</v>
      </c>
      <c r="RYJ21" s="501">
        <v>3.1</v>
      </c>
      <c r="RYK21" s="501">
        <v>3.2</v>
      </c>
      <c r="RYL21" s="501">
        <v>3.1</v>
      </c>
      <c r="RYM21" s="501">
        <v>3.1</v>
      </c>
      <c r="RYN21" s="501">
        <v>2.9</v>
      </c>
      <c r="RYO21" s="501">
        <v>3</v>
      </c>
      <c r="RYP21" s="501">
        <v>2.9</v>
      </c>
      <c r="RYQ21" s="501">
        <v>2.8</v>
      </c>
      <c r="RYR21" s="501">
        <v>3.1</v>
      </c>
      <c r="RYS21" s="502">
        <v>3.4</v>
      </c>
      <c r="RYT21" s="499">
        <v>3.9</v>
      </c>
      <c r="RYU21" s="499">
        <v>4.2</v>
      </c>
      <c r="RYV21" s="499">
        <v>3.8</v>
      </c>
      <c r="RYW21" s="499">
        <v>3.3</v>
      </c>
      <c r="RYX21" s="499">
        <v>2.7</v>
      </c>
      <c r="RYY21" s="499">
        <v>2.5</v>
      </c>
      <c r="RYZ21" s="499">
        <v>2.7</v>
      </c>
      <c r="RZA21" s="499">
        <v>2.9</v>
      </c>
      <c r="RZB21" s="499">
        <v>2.8</v>
      </c>
      <c r="RZC21" s="499">
        <v>2.6</v>
      </c>
      <c r="RZD21" s="499">
        <v>2.4</v>
      </c>
      <c r="RZE21" s="500">
        <v>2.1</v>
      </c>
      <c r="RZF21" s="499">
        <v>2.1</v>
      </c>
      <c r="RZG21" s="499">
        <v>2.2000000000000002</v>
      </c>
      <c r="RZH21" s="499">
        <v>2.6</v>
      </c>
      <c r="RZI21" s="499">
        <v>3.1</v>
      </c>
      <c r="RZJ21" s="499">
        <v>3.6</v>
      </c>
      <c r="RZK21" s="499">
        <v>4.0999999999999996</v>
      </c>
      <c r="RZL21" s="499">
        <v>4.2</v>
      </c>
      <c r="RZM21" s="499">
        <v>4.3</v>
      </c>
      <c r="RZN21" s="499">
        <v>4.3</v>
      </c>
      <c r="RZO21" s="499">
        <v>4.5999999999999996</v>
      </c>
      <c r="RZP21" s="499">
        <v>5.2</v>
      </c>
      <c r="RZQ21" s="500">
        <v>5.7</v>
      </c>
      <c r="RZR21" s="499">
        <v>6.1</v>
      </c>
      <c r="RZS21" s="499">
        <v>6.4</v>
      </c>
      <c r="RZT21" s="499">
        <v>7</v>
      </c>
      <c r="RZU21" s="503" t="s">
        <v>284</v>
      </c>
      <c r="RZV21" s="499">
        <v>4</v>
      </c>
      <c r="RZW21" s="499">
        <v>4</v>
      </c>
      <c r="RZX21" s="499">
        <v>4</v>
      </c>
      <c r="RZY21" s="499">
        <v>4</v>
      </c>
      <c r="RZZ21" s="499">
        <v>4</v>
      </c>
      <c r="SAA21" s="499">
        <v>4</v>
      </c>
      <c r="SAB21" s="499">
        <v>3</v>
      </c>
      <c r="SAC21" s="499">
        <v>3</v>
      </c>
      <c r="SAD21" s="499">
        <v>4</v>
      </c>
      <c r="SAE21" s="499">
        <v>4</v>
      </c>
      <c r="SAF21" s="499">
        <v>4</v>
      </c>
      <c r="SAG21" s="500">
        <v>4</v>
      </c>
      <c r="SAH21" s="501">
        <v>3.6</v>
      </c>
      <c r="SAI21" s="501">
        <v>3.5</v>
      </c>
      <c r="SAJ21" s="501">
        <v>3.6</v>
      </c>
      <c r="SAK21" s="501">
        <v>3.5</v>
      </c>
      <c r="SAL21" s="501">
        <v>3.4</v>
      </c>
      <c r="SAM21" s="501">
        <v>3.6</v>
      </c>
      <c r="SAN21" s="501">
        <v>3.8</v>
      </c>
      <c r="SAO21" s="501">
        <v>3.8</v>
      </c>
      <c r="SAP21" s="501">
        <v>3.8</v>
      </c>
      <c r="SAQ21" s="501">
        <v>4</v>
      </c>
      <c r="SAR21" s="501">
        <v>3.8</v>
      </c>
      <c r="SAS21" s="502">
        <v>3.7</v>
      </c>
      <c r="SAT21" s="501">
        <v>3.3</v>
      </c>
      <c r="SAU21" s="501">
        <v>3.1</v>
      </c>
      <c r="SAV21" s="501">
        <v>3.1</v>
      </c>
      <c r="SAW21" s="501">
        <v>3.2</v>
      </c>
      <c r="SAX21" s="501">
        <v>3.1</v>
      </c>
      <c r="SAY21" s="501">
        <v>3.1</v>
      </c>
      <c r="SAZ21" s="501">
        <v>2.9</v>
      </c>
      <c r="SBA21" s="501">
        <v>3</v>
      </c>
      <c r="SBB21" s="501">
        <v>2.9</v>
      </c>
      <c r="SBC21" s="501">
        <v>2.8</v>
      </c>
      <c r="SBD21" s="501">
        <v>3.1</v>
      </c>
      <c r="SBE21" s="502">
        <v>3.4</v>
      </c>
      <c r="SBF21" s="499">
        <v>3.9</v>
      </c>
      <c r="SBG21" s="499">
        <v>4.2</v>
      </c>
      <c r="SBH21" s="499">
        <v>3.8</v>
      </c>
      <c r="SBI21" s="499">
        <v>3.3</v>
      </c>
      <c r="SBJ21" s="499">
        <v>2.7</v>
      </c>
      <c r="SBK21" s="499">
        <v>2.5</v>
      </c>
      <c r="SBL21" s="499">
        <v>2.7</v>
      </c>
      <c r="SBM21" s="499">
        <v>2.9</v>
      </c>
      <c r="SBN21" s="499">
        <v>2.8</v>
      </c>
      <c r="SBO21" s="499">
        <v>2.6</v>
      </c>
      <c r="SBP21" s="499">
        <v>2.4</v>
      </c>
      <c r="SBQ21" s="500">
        <v>2.1</v>
      </c>
      <c r="SBR21" s="499">
        <v>2.1</v>
      </c>
      <c r="SBS21" s="499">
        <v>2.2000000000000002</v>
      </c>
      <c r="SBT21" s="499">
        <v>2.6</v>
      </c>
      <c r="SBU21" s="499">
        <v>3.1</v>
      </c>
      <c r="SBV21" s="499">
        <v>3.6</v>
      </c>
      <c r="SBW21" s="499">
        <v>4.0999999999999996</v>
      </c>
      <c r="SBX21" s="499">
        <v>4.2</v>
      </c>
      <c r="SBY21" s="499">
        <v>4.3</v>
      </c>
      <c r="SBZ21" s="499">
        <v>4.3</v>
      </c>
      <c r="SCA21" s="499">
        <v>4.5999999999999996</v>
      </c>
      <c r="SCB21" s="499">
        <v>5.2</v>
      </c>
      <c r="SCC21" s="500">
        <v>5.7</v>
      </c>
      <c r="SCD21" s="499">
        <v>6.1</v>
      </c>
      <c r="SCE21" s="499">
        <v>6.4</v>
      </c>
      <c r="SCF21" s="499">
        <v>7</v>
      </c>
      <c r="SCG21" s="503" t="s">
        <v>284</v>
      </c>
      <c r="SCH21" s="499">
        <v>4</v>
      </c>
      <c r="SCI21" s="499">
        <v>4</v>
      </c>
      <c r="SCJ21" s="499">
        <v>4</v>
      </c>
      <c r="SCK21" s="499">
        <v>4</v>
      </c>
      <c r="SCL21" s="499">
        <v>4</v>
      </c>
      <c r="SCM21" s="499">
        <v>4</v>
      </c>
      <c r="SCN21" s="499">
        <v>3</v>
      </c>
      <c r="SCO21" s="499">
        <v>3</v>
      </c>
      <c r="SCP21" s="499">
        <v>4</v>
      </c>
      <c r="SCQ21" s="499">
        <v>4</v>
      </c>
      <c r="SCR21" s="499">
        <v>4</v>
      </c>
      <c r="SCS21" s="500">
        <v>4</v>
      </c>
      <c r="SCT21" s="501">
        <v>3.6</v>
      </c>
      <c r="SCU21" s="501">
        <v>3.5</v>
      </c>
      <c r="SCV21" s="501">
        <v>3.6</v>
      </c>
      <c r="SCW21" s="501">
        <v>3.5</v>
      </c>
      <c r="SCX21" s="501">
        <v>3.4</v>
      </c>
      <c r="SCY21" s="501">
        <v>3.6</v>
      </c>
      <c r="SCZ21" s="501">
        <v>3.8</v>
      </c>
      <c r="SDA21" s="501">
        <v>3.8</v>
      </c>
      <c r="SDB21" s="501">
        <v>3.8</v>
      </c>
      <c r="SDC21" s="501">
        <v>4</v>
      </c>
      <c r="SDD21" s="501">
        <v>3.8</v>
      </c>
      <c r="SDE21" s="502">
        <v>3.7</v>
      </c>
      <c r="SDF21" s="501">
        <v>3.3</v>
      </c>
      <c r="SDG21" s="501">
        <v>3.1</v>
      </c>
      <c r="SDH21" s="501">
        <v>3.1</v>
      </c>
      <c r="SDI21" s="501">
        <v>3.2</v>
      </c>
      <c r="SDJ21" s="501">
        <v>3.1</v>
      </c>
      <c r="SDK21" s="501">
        <v>3.1</v>
      </c>
      <c r="SDL21" s="501">
        <v>2.9</v>
      </c>
      <c r="SDM21" s="501">
        <v>3</v>
      </c>
      <c r="SDN21" s="501">
        <v>2.9</v>
      </c>
      <c r="SDO21" s="501">
        <v>2.8</v>
      </c>
      <c r="SDP21" s="501">
        <v>3.1</v>
      </c>
      <c r="SDQ21" s="502">
        <v>3.4</v>
      </c>
      <c r="SDR21" s="499">
        <v>3.9</v>
      </c>
      <c r="SDS21" s="499">
        <v>4.2</v>
      </c>
      <c r="SDT21" s="499">
        <v>3.8</v>
      </c>
      <c r="SDU21" s="499">
        <v>3.3</v>
      </c>
      <c r="SDV21" s="499">
        <v>2.7</v>
      </c>
      <c r="SDW21" s="499">
        <v>2.5</v>
      </c>
      <c r="SDX21" s="499">
        <v>2.7</v>
      </c>
      <c r="SDY21" s="499">
        <v>2.9</v>
      </c>
      <c r="SDZ21" s="499">
        <v>2.8</v>
      </c>
      <c r="SEA21" s="499">
        <v>2.6</v>
      </c>
      <c r="SEB21" s="499">
        <v>2.4</v>
      </c>
      <c r="SEC21" s="500">
        <v>2.1</v>
      </c>
      <c r="SED21" s="499">
        <v>2.1</v>
      </c>
      <c r="SEE21" s="499">
        <v>2.2000000000000002</v>
      </c>
      <c r="SEF21" s="499">
        <v>2.6</v>
      </c>
      <c r="SEG21" s="499">
        <v>3.1</v>
      </c>
      <c r="SEH21" s="499">
        <v>3.6</v>
      </c>
      <c r="SEI21" s="499">
        <v>4.0999999999999996</v>
      </c>
      <c r="SEJ21" s="499">
        <v>4.2</v>
      </c>
      <c r="SEK21" s="499">
        <v>4.3</v>
      </c>
      <c r="SEL21" s="499">
        <v>4.3</v>
      </c>
      <c r="SEM21" s="499">
        <v>4.5999999999999996</v>
      </c>
      <c r="SEN21" s="499">
        <v>5.2</v>
      </c>
      <c r="SEO21" s="500">
        <v>5.7</v>
      </c>
      <c r="SEP21" s="499">
        <v>6.1</v>
      </c>
      <c r="SEQ21" s="499">
        <v>6.4</v>
      </c>
      <c r="SER21" s="499">
        <v>7</v>
      </c>
      <c r="SES21" s="503" t="s">
        <v>284</v>
      </c>
      <c r="SET21" s="499">
        <v>4</v>
      </c>
      <c r="SEU21" s="499">
        <v>4</v>
      </c>
      <c r="SEV21" s="499">
        <v>4</v>
      </c>
      <c r="SEW21" s="499">
        <v>4</v>
      </c>
      <c r="SEX21" s="499">
        <v>4</v>
      </c>
      <c r="SEY21" s="499">
        <v>4</v>
      </c>
      <c r="SEZ21" s="499">
        <v>3</v>
      </c>
      <c r="SFA21" s="499">
        <v>3</v>
      </c>
      <c r="SFB21" s="499">
        <v>4</v>
      </c>
      <c r="SFC21" s="499">
        <v>4</v>
      </c>
      <c r="SFD21" s="499">
        <v>4</v>
      </c>
      <c r="SFE21" s="500">
        <v>4</v>
      </c>
      <c r="SFF21" s="501">
        <v>3.6</v>
      </c>
      <c r="SFG21" s="501">
        <v>3.5</v>
      </c>
      <c r="SFH21" s="501">
        <v>3.6</v>
      </c>
      <c r="SFI21" s="501">
        <v>3.5</v>
      </c>
      <c r="SFJ21" s="501">
        <v>3.4</v>
      </c>
      <c r="SFK21" s="501">
        <v>3.6</v>
      </c>
      <c r="SFL21" s="501">
        <v>3.8</v>
      </c>
      <c r="SFM21" s="501">
        <v>3.8</v>
      </c>
      <c r="SFN21" s="501">
        <v>3.8</v>
      </c>
      <c r="SFO21" s="501">
        <v>4</v>
      </c>
      <c r="SFP21" s="501">
        <v>3.8</v>
      </c>
      <c r="SFQ21" s="502">
        <v>3.7</v>
      </c>
      <c r="SFR21" s="501">
        <v>3.3</v>
      </c>
      <c r="SFS21" s="501">
        <v>3.1</v>
      </c>
      <c r="SFT21" s="501">
        <v>3.1</v>
      </c>
      <c r="SFU21" s="501">
        <v>3.2</v>
      </c>
      <c r="SFV21" s="501">
        <v>3.1</v>
      </c>
      <c r="SFW21" s="501">
        <v>3.1</v>
      </c>
      <c r="SFX21" s="501">
        <v>2.9</v>
      </c>
      <c r="SFY21" s="501">
        <v>3</v>
      </c>
      <c r="SFZ21" s="501">
        <v>2.9</v>
      </c>
      <c r="SGA21" s="501">
        <v>2.8</v>
      </c>
      <c r="SGB21" s="501">
        <v>3.1</v>
      </c>
      <c r="SGC21" s="502">
        <v>3.4</v>
      </c>
      <c r="SGD21" s="499">
        <v>3.9</v>
      </c>
      <c r="SGE21" s="499">
        <v>4.2</v>
      </c>
      <c r="SGF21" s="499">
        <v>3.8</v>
      </c>
      <c r="SGG21" s="499">
        <v>3.3</v>
      </c>
      <c r="SGH21" s="499">
        <v>2.7</v>
      </c>
      <c r="SGI21" s="499">
        <v>2.5</v>
      </c>
      <c r="SGJ21" s="499">
        <v>2.7</v>
      </c>
      <c r="SGK21" s="499">
        <v>2.9</v>
      </c>
      <c r="SGL21" s="499">
        <v>2.8</v>
      </c>
      <c r="SGM21" s="499">
        <v>2.6</v>
      </c>
      <c r="SGN21" s="499">
        <v>2.4</v>
      </c>
      <c r="SGO21" s="500">
        <v>2.1</v>
      </c>
      <c r="SGP21" s="499">
        <v>2.1</v>
      </c>
      <c r="SGQ21" s="499">
        <v>2.2000000000000002</v>
      </c>
      <c r="SGR21" s="499">
        <v>2.6</v>
      </c>
      <c r="SGS21" s="499">
        <v>3.1</v>
      </c>
      <c r="SGT21" s="499">
        <v>3.6</v>
      </c>
      <c r="SGU21" s="499">
        <v>4.0999999999999996</v>
      </c>
      <c r="SGV21" s="499">
        <v>4.2</v>
      </c>
      <c r="SGW21" s="499">
        <v>4.3</v>
      </c>
      <c r="SGX21" s="499">
        <v>4.3</v>
      </c>
      <c r="SGY21" s="499">
        <v>4.5999999999999996</v>
      </c>
      <c r="SGZ21" s="499">
        <v>5.2</v>
      </c>
      <c r="SHA21" s="500">
        <v>5.7</v>
      </c>
      <c r="SHB21" s="499">
        <v>6.1</v>
      </c>
      <c r="SHC21" s="499">
        <v>6.4</v>
      </c>
      <c r="SHD21" s="499">
        <v>7</v>
      </c>
      <c r="SHE21" s="503" t="s">
        <v>284</v>
      </c>
      <c r="SHF21" s="499">
        <v>4</v>
      </c>
      <c r="SHG21" s="499">
        <v>4</v>
      </c>
      <c r="SHH21" s="499">
        <v>4</v>
      </c>
      <c r="SHI21" s="499">
        <v>4</v>
      </c>
      <c r="SHJ21" s="499">
        <v>4</v>
      </c>
      <c r="SHK21" s="499">
        <v>4</v>
      </c>
      <c r="SHL21" s="499">
        <v>3</v>
      </c>
      <c r="SHM21" s="499">
        <v>3</v>
      </c>
      <c r="SHN21" s="499">
        <v>4</v>
      </c>
      <c r="SHO21" s="499">
        <v>4</v>
      </c>
      <c r="SHP21" s="499">
        <v>4</v>
      </c>
      <c r="SHQ21" s="500">
        <v>4</v>
      </c>
      <c r="SHR21" s="501">
        <v>3.6</v>
      </c>
      <c r="SHS21" s="501">
        <v>3.5</v>
      </c>
      <c r="SHT21" s="501">
        <v>3.6</v>
      </c>
      <c r="SHU21" s="501">
        <v>3.5</v>
      </c>
      <c r="SHV21" s="501">
        <v>3.4</v>
      </c>
      <c r="SHW21" s="501">
        <v>3.6</v>
      </c>
      <c r="SHX21" s="501">
        <v>3.8</v>
      </c>
      <c r="SHY21" s="501">
        <v>3.8</v>
      </c>
      <c r="SHZ21" s="501">
        <v>3.8</v>
      </c>
      <c r="SIA21" s="501">
        <v>4</v>
      </c>
      <c r="SIB21" s="501">
        <v>3.8</v>
      </c>
      <c r="SIC21" s="502">
        <v>3.7</v>
      </c>
      <c r="SID21" s="501">
        <v>3.3</v>
      </c>
      <c r="SIE21" s="501">
        <v>3.1</v>
      </c>
      <c r="SIF21" s="501">
        <v>3.1</v>
      </c>
      <c r="SIG21" s="501">
        <v>3.2</v>
      </c>
      <c r="SIH21" s="501">
        <v>3.1</v>
      </c>
      <c r="SII21" s="501">
        <v>3.1</v>
      </c>
      <c r="SIJ21" s="501">
        <v>2.9</v>
      </c>
      <c r="SIK21" s="501">
        <v>3</v>
      </c>
      <c r="SIL21" s="501">
        <v>2.9</v>
      </c>
      <c r="SIM21" s="501">
        <v>2.8</v>
      </c>
      <c r="SIN21" s="501">
        <v>3.1</v>
      </c>
      <c r="SIO21" s="502">
        <v>3.4</v>
      </c>
      <c r="SIP21" s="499">
        <v>3.9</v>
      </c>
      <c r="SIQ21" s="499">
        <v>4.2</v>
      </c>
      <c r="SIR21" s="499">
        <v>3.8</v>
      </c>
      <c r="SIS21" s="499">
        <v>3.3</v>
      </c>
      <c r="SIT21" s="499">
        <v>2.7</v>
      </c>
      <c r="SIU21" s="499">
        <v>2.5</v>
      </c>
      <c r="SIV21" s="499">
        <v>2.7</v>
      </c>
      <c r="SIW21" s="499">
        <v>2.9</v>
      </c>
      <c r="SIX21" s="499">
        <v>2.8</v>
      </c>
      <c r="SIY21" s="499">
        <v>2.6</v>
      </c>
      <c r="SIZ21" s="499">
        <v>2.4</v>
      </c>
      <c r="SJA21" s="500">
        <v>2.1</v>
      </c>
      <c r="SJB21" s="499">
        <v>2.1</v>
      </c>
      <c r="SJC21" s="499">
        <v>2.2000000000000002</v>
      </c>
      <c r="SJD21" s="499">
        <v>2.6</v>
      </c>
      <c r="SJE21" s="499">
        <v>3.1</v>
      </c>
      <c r="SJF21" s="499">
        <v>3.6</v>
      </c>
      <c r="SJG21" s="499">
        <v>4.0999999999999996</v>
      </c>
      <c r="SJH21" s="499">
        <v>4.2</v>
      </c>
      <c r="SJI21" s="499">
        <v>4.3</v>
      </c>
      <c r="SJJ21" s="499">
        <v>4.3</v>
      </c>
      <c r="SJK21" s="499">
        <v>4.5999999999999996</v>
      </c>
      <c r="SJL21" s="499">
        <v>5.2</v>
      </c>
      <c r="SJM21" s="500">
        <v>5.7</v>
      </c>
      <c r="SJN21" s="499">
        <v>6.1</v>
      </c>
      <c r="SJO21" s="499">
        <v>6.4</v>
      </c>
      <c r="SJP21" s="499">
        <v>7</v>
      </c>
      <c r="SJQ21" s="503" t="s">
        <v>284</v>
      </c>
      <c r="SJR21" s="499">
        <v>4</v>
      </c>
      <c r="SJS21" s="499">
        <v>4</v>
      </c>
      <c r="SJT21" s="499">
        <v>4</v>
      </c>
      <c r="SJU21" s="499">
        <v>4</v>
      </c>
      <c r="SJV21" s="499">
        <v>4</v>
      </c>
      <c r="SJW21" s="499">
        <v>4</v>
      </c>
      <c r="SJX21" s="499">
        <v>3</v>
      </c>
      <c r="SJY21" s="499">
        <v>3</v>
      </c>
      <c r="SJZ21" s="499">
        <v>4</v>
      </c>
      <c r="SKA21" s="499">
        <v>4</v>
      </c>
      <c r="SKB21" s="499">
        <v>4</v>
      </c>
      <c r="SKC21" s="500">
        <v>4</v>
      </c>
      <c r="SKD21" s="501">
        <v>3.6</v>
      </c>
      <c r="SKE21" s="501">
        <v>3.5</v>
      </c>
      <c r="SKF21" s="501">
        <v>3.6</v>
      </c>
      <c r="SKG21" s="501">
        <v>3.5</v>
      </c>
      <c r="SKH21" s="501">
        <v>3.4</v>
      </c>
      <c r="SKI21" s="501">
        <v>3.6</v>
      </c>
      <c r="SKJ21" s="501">
        <v>3.8</v>
      </c>
      <c r="SKK21" s="501">
        <v>3.8</v>
      </c>
      <c r="SKL21" s="501">
        <v>3.8</v>
      </c>
      <c r="SKM21" s="501">
        <v>4</v>
      </c>
      <c r="SKN21" s="501">
        <v>3.8</v>
      </c>
      <c r="SKO21" s="502">
        <v>3.7</v>
      </c>
      <c r="SKP21" s="501">
        <v>3.3</v>
      </c>
      <c r="SKQ21" s="501">
        <v>3.1</v>
      </c>
      <c r="SKR21" s="501">
        <v>3.1</v>
      </c>
      <c r="SKS21" s="501">
        <v>3.2</v>
      </c>
      <c r="SKT21" s="501">
        <v>3.1</v>
      </c>
      <c r="SKU21" s="501">
        <v>3.1</v>
      </c>
      <c r="SKV21" s="501">
        <v>2.9</v>
      </c>
      <c r="SKW21" s="501">
        <v>3</v>
      </c>
      <c r="SKX21" s="501">
        <v>2.9</v>
      </c>
      <c r="SKY21" s="501">
        <v>2.8</v>
      </c>
      <c r="SKZ21" s="501">
        <v>3.1</v>
      </c>
      <c r="SLA21" s="502">
        <v>3.4</v>
      </c>
      <c r="SLB21" s="499">
        <v>3.9</v>
      </c>
      <c r="SLC21" s="499">
        <v>4.2</v>
      </c>
      <c r="SLD21" s="499">
        <v>3.8</v>
      </c>
      <c r="SLE21" s="499">
        <v>3.3</v>
      </c>
      <c r="SLF21" s="499">
        <v>2.7</v>
      </c>
      <c r="SLG21" s="499">
        <v>2.5</v>
      </c>
      <c r="SLH21" s="499">
        <v>2.7</v>
      </c>
      <c r="SLI21" s="499">
        <v>2.9</v>
      </c>
      <c r="SLJ21" s="499">
        <v>2.8</v>
      </c>
      <c r="SLK21" s="499">
        <v>2.6</v>
      </c>
      <c r="SLL21" s="499">
        <v>2.4</v>
      </c>
      <c r="SLM21" s="500">
        <v>2.1</v>
      </c>
      <c r="SLN21" s="499">
        <v>2.1</v>
      </c>
      <c r="SLO21" s="499">
        <v>2.2000000000000002</v>
      </c>
      <c r="SLP21" s="499">
        <v>2.6</v>
      </c>
      <c r="SLQ21" s="499">
        <v>3.1</v>
      </c>
      <c r="SLR21" s="499">
        <v>3.6</v>
      </c>
      <c r="SLS21" s="499">
        <v>4.0999999999999996</v>
      </c>
      <c r="SLT21" s="499">
        <v>4.2</v>
      </c>
      <c r="SLU21" s="499">
        <v>4.3</v>
      </c>
      <c r="SLV21" s="499">
        <v>4.3</v>
      </c>
      <c r="SLW21" s="499">
        <v>4.5999999999999996</v>
      </c>
      <c r="SLX21" s="499">
        <v>5.2</v>
      </c>
      <c r="SLY21" s="500">
        <v>5.7</v>
      </c>
      <c r="SLZ21" s="499">
        <v>6.1</v>
      </c>
      <c r="SMA21" s="499">
        <v>6.4</v>
      </c>
      <c r="SMB21" s="499">
        <v>7</v>
      </c>
      <c r="SMC21" s="503" t="s">
        <v>284</v>
      </c>
      <c r="SMD21" s="499">
        <v>4</v>
      </c>
      <c r="SME21" s="499">
        <v>4</v>
      </c>
      <c r="SMF21" s="499">
        <v>4</v>
      </c>
      <c r="SMG21" s="499">
        <v>4</v>
      </c>
      <c r="SMH21" s="499">
        <v>4</v>
      </c>
      <c r="SMI21" s="499">
        <v>4</v>
      </c>
      <c r="SMJ21" s="499">
        <v>3</v>
      </c>
      <c r="SMK21" s="499">
        <v>3</v>
      </c>
      <c r="SML21" s="499">
        <v>4</v>
      </c>
      <c r="SMM21" s="499">
        <v>4</v>
      </c>
      <c r="SMN21" s="499">
        <v>4</v>
      </c>
      <c r="SMO21" s="500">
        <v>4</v>
      </c>
      <c r="SMP21" s="501">
        <v>3.6</v>
      </c>
      <c r="SMQ21" s="501">
        <v>3.5</v>
      </c>
      <c r="SMR21" s="501">
        <v>3.6</v>
      </c>
      <c r="SMS21" s="501">
        <v>3.5</v>
      </c>
      <c r="SMT21" s="501">
        <v>3.4</v>
      </c>
      <c r="SMU21" s="501">
        <v>3.6</v>
      </c>
      <c r="SMV21" s="501">
        <v>3.8</v>
      </c>
      <c r="SMW21" s="501">
        <v>3.8</v>
      </c>
      <c r="SMX21" s="501">
        <v>3.8</v>
      </c>
      <c r="SMY21" s="501">
        <v>4</v>
      </c>
      <c r="SMZ21" s="501">
        <v>3.8</v>
      </c>
      <c r="SNA21" s="502">
        <v>3.7</v>
      </c>
      <c r="SNB21" s="501">
        <v>3.3</v>
      </c>
      <c r="SNC21" s="501">
        <v>3.1</v>
      </c>
      <c r="SND21" s="501">
        <v>3.1</v>
      </c>
      <c r="SNE21" s="501">
        <v>3.2</v>
      </c>
      <c r="SNF21" s="501">
        <v>3.1</v>
      </c>
      <c r="SNG21" s="501">
        <v>3.1</v>
      </c>
      <c r="SNH21" s="501">
        <v>2.9</v>
      </c>
      <c r="SNI21" s="501">
        <v>3</v>
      </c>
      <c r="SNJ21" s="501">
        <v>2.9</v>
      </c>
      <c r="SNK21" s="501">
        <v>2.8</v>
      </c>
      <c r="SNL21" s="501">
        <v>3.1</v>
      </c>
      <c r="SNM21" s="502">
        <v>3.4</v>
      </c>
      <c r="SNN21" s="499">
        <v>3.9</v>
      </c>
      <c r="SNO21" s="499">
        <v>4.2</v>
      </c>
      <c r="SNP21" s="499">
        <v>3.8</v>
      </c>
      <c r="SNQ21" s="499">
        <v>3.3</v>
      </c>
      <c r="SNR21" s="499">
        <v>2.7</v>
      </c>
      <c r="SNS21" s="499">
        <v>2.5</v>
      </c>
      <c r="SNT21" s="499">
        <v>2.7</v>
      </c>
      <c r="SNU21" s="499">
        <v>2.9</v>
      </c>
      <c r="SNV21" s="499">
        <v>2.8</v>
      </c>
      <c r="SNW21" s="499">
        <v>2.6</v>
      </c>
      <c r="SNX21" s="499">
        <v>2.4</v>
      </c>
      <c r="SNY21" s="500">
        <v>2.1</v>
      </c>
      <c r="SNZ21" s="499">
        <v>2.1</v>
      </c>
      <c r="SOA21" s="499">
        <v>2.2000000000000002</v>
      </c>
      <c r="SOB21" s="499">
        <v>2.6</v>
      </c>
      <c r="SOC21" s="499">
        <v>3.1</v>
      </c>
      <c r="SOD21" s="499">
        <v>3.6</v>
      </c>
      <c r="SOE21" s="499">
        <v>4.0999999999999996</v>
      </c>
      <c r="SOF21" s="499">
        <v>4.2</v>
      </c>
      <c r="SOG21" s="499">
        <v>4.3</v>
      </c>
      <c r="SOH21" s="499">
        <v>4.3</v>
      </c>
      <c r="SOI21" s="499">
        <v>4.5999999999999996</v>
      </c>
      <c r="SOJ21" s="499">
        <v>5.2</v>
      </c>
      <c r="SOK21" s="500">
        <v>5.7</v>
      </c>
      <c r="SOL21" s="499">
        <v>6.1</v>
      </c>
      <c r="SOM21" s="499">
        <v>6.4</v>
      </c>
      <c r="SON21" s="499">
        <v>7</v>
      </c>
      <c r="SOO21" s="503" t="s">
        <v>284</v>
      </c>
      <c r="SOP21" s="499">
        <v>4</v>
      </c>
      <c r="SOQ21" s="499">
        <v>4</v>
      </c>
      <c r="SOR21" s="499">
        <v>4</v>
      </c>
      <c r="SOS21" s="499">
        <v>4</v>
      </c>
      <c r="SOT21" s="499">
        <v>4</v>
      </c>
      <c r="SOU21" s="499">
        <v>4</v>
      </c>
      <c r="SOV21" s="499">
        <v>3</v>
      </c>
      <c r="SOW21" s="499">
        <v>3</v>
      </c>
      <c r="SOX21" s="499">
        <v>4</v>
      </c>
      <c r="SOY21" s="499">
        <v>4</v>
      </c>
      <c r="SOZ21" s="499">
        <v>4</v>
      </c>
      <c r="SPA21" s="500">
        <v>4</v>
      </c>
      <c r="SPB21" s="501">
        <v>3.6</v>
      </c>
      <c r="SPC21" s="501">
        <v>3.5</v>
      </c>
      <c r="SPD21" s="501">
        <v>3.6</v>
      </c>
      <c r="SPE21" s="501">
        <v>3.5</v>
      </c>
      <c r="SPF21" s="501">
        <v>3.4</v>
      </c>
      <c r="SPG21" s="501">
        <v>3.6</v>
      </c>
      <c r="SPH21" s="501">
        <v>3.8</v>
      </c>
      <c r="SPI21" s="501">
        <v>3.8</v>
      </c>
      <c r="SPJ21" s="501">
        <v>3.8</v>
      </c>
      <c r="SPK21" s="501">
        <v>4</v>
      </c>
      <c r="SPL21" s="501">
        <v>3.8</v>
      </c>
      <c r="SPM21" s="502">
        <v>3.7</v>
      </c>
      <c r="SPN21" s="501">
        <v>3.3</v>
      </c>
      <c r="SPO21" s="501">
        <v>3.1</v>
      </c>
      <c r="SPP21" s="501">
        <v>3.1</v>
      </c>
      <c r="SPQ21" s="501">
        <v>3.2</v>
      </c>
      <c r="SPR21" s="501">
        <v>3.1</v>
      </c>
      <c r="SPS21" s="501">
        <v>3.1</v>
      </c>
      <c r="SPT21" s="501">
        <v>2.9</v>
      </c>
      <c r="SPU21" s="501">
        <v>3</v>
      </c>
      <c r="SPV21" s="501">
        <v>2.9</v>
      </c>
      <c r="SPW21" s="501">
        <v>2.8</v>
      </c>
      <c r="SPX21" s="501">
        <v>3.1</v>
      </c>
      <c r="SPY21" s="502">
        <v>3.4</v>
      </c>
      <c r="SPZ21" s="499">
        <v>3.9</v>
      </c>
      <c r="SQA21" s="499">
        <v>4.2</v>
      </c>
      <c r="SQB21" s="499">
        <v>3.8</v>
      </c>
      <c r="SQC21" s="499">
        <v>3.3</v>
      </c>
      <c r="SQD21" s="499">
        <v>2.7</v>
      </c>
      <c r="SQE21" s="499">
        <v>2.5</v>
      </c>
      <c r="SQF21" s="499">
        <v>2.7</v>
      </c>
      <c r="SQG21" s="499">
        <v>2.9</v>
      </c>
      <c r="SQH21" s="499">
        <v>2.8</v>
      </c>
      <c r="SQI21" s="499">
        <v>2.6</v>
      </c>
      <c r="SQJ21" s="499">
        <v>2.4</v>
      </c>
      <c r="SQK21" s="500">
        <v>2.1</v>
      </c>
      <c r="SQL21" s="499">
        <v>2.1</v>
      </c>
      <c r="SQM21" s="499">
        <v>2.2000000000000002</v>
      </c>
      <c r="SQN21" s="499">
        <v>2.6</v>
      </c>
      <c r="SQO21" s="499">
        <v>3.1</v>
      </c>
      <c r="SQP21" s="499">
        <v>3.6</v>
      </c>
      <c r="SQQ21" s="499">
        <v>4.0999999999999996</v>
      </c>
      <c r="SQR21" s="499">
        <v>4.2</v>
      </c>
      <c r="SQS21" s="499">
        <v>4.3</v>
      </c>
      <c r="SQT21" s="499">
        <v>4.3</v>
      </c>
      <c r="SQU21" s="499">
        <v>4.5999999999999996</v>
      </c>
      <c r="SQV21" s="499">
        <v>5.2</v>
      </c>
      <c r="SQW21" s="500">
        <v>5.7</v>
      </c>
      <c r="SQX21" s="499">
        <v>6.1</v>
      </c>
      <c r="SQY21" s="499">
        <v>6.4</v>
      </c>
      <c r="SQZ21" s="499">
        <v>7</v>
      </c>
      <c r="SRA21" s="503" t="s">
        <v>284</v>
      </c>
      <c r="SRB21" s="499">
        <v>4</v>
      </c>
      <c r="SRC21" s="499">
        <v>4</v>
      </c>
      <c r="SRD21" s="499">
        <v>4</v>
      </c>
      <c r="SRE21" s="499">
        <v>4</v>
      </c>
      <c r="SRF21" s="499">
        <v>4</v>
      </c>
      <c r="SRG21" s="499">
        <v>4</v>
      </c>
      <c r="SRH21" s="499">
        <v>3</v>
      </c>
      <c r="SRI21" s="499">
        <v>3</v>
      </c>
      <c r="SRJ21" s="499">
        <v>4</v>
      </c>
      <c r="SRK21" s="499">
        <v>4</v>
      </c>
      <c r="SRL21" s="499">
        <v>4</v>
      </c>
      <c r="SRM21" s="500">
        <v>4</v>
      </c>
      <c r="SRN21" s="501">
        <v>3.6</v>
      </c>
      <c r="SRO21" s="501">
        <v>3.5</v>
      </c>
      <c r="SRP21" s="501">
        <v>3.6</v>
      </c>
      <c r="SRQ21" s="501">
        <v>3.5</v>
      </c>
      <c r="SRR21" s="501">
        <v>3.4</v>
      </c>
      <c r="SRS21" s="501">
        <v>3.6</v>
      </c>
      <c r="SRT21" s="501">
        <v>3.8</v>
      </c>
      <c r="SRU21" s="501">
        <v>3.8</v>
      </c>
      <c r="SRV21" s="501">
        <v>3.8</v>
      </c>
      <c r="SRW21" s="501">
        <v>4</v>
      </c>
      <c r="SRX21" s="501">
        <v>3.8</v>
      </c>
      <c r="SRY21" s="502">
        <v>3.7</v>
      </c>
      <c r="SRZ21" s="501">
        <v>3.3</v>
      </c>
      <c r="SSA21" s="501">
        <v>3.1</v>
      </c>
      <c r="SSB21" s="501">
        <v>3.1</v>
      </c>
      <c r="SSC21" s="501">
        <v>3.2</v>
      </c>
      <c r="SSD21" s="501">
        <v>3.1</v>
      </c>
      <c r="SSE21" s="501">
        <v>3.1</v>
      </c>
      <c r="SSF21" s="501">
        <v>2.9</v>
      </c>
      <c r="SSG21" s="501">
        <v>3</v>
      </c>
      <c r="SSH21" s="501">
        <v>2.9</v>
      </c>
      <c r="SSI21" s="501">
        <v>2.8</v>
      </c>
      <c r="SSJ21" s="501">
        <v>3.1</v>
      </c>
      <c r="SSK21" s="502">
        <v>3.4</v>
      </c>
      <c r="SSL21" s="499">
        <v>3.9</v>
      </c>
      <c r="SSM21" s="499">
        <v>4.2</v>
      </c>
      <c r="SSN21" s="499">
        <v>3.8</v>
      </c>
      <c r="SSO21" s="499">
        <v>3.3</v>
      </c>
      <c r="SSP21" s="499">
        <v>2.7</v>
      </c>
      <c r="SSQ21" s="499">
        <v>2.5</v>
      </c>
      <c r="SSR21" s="499">
        <v>2.7</v>
      </c>
      <c r="SSS21" s="499">
        <v>2.9</v>
      </c>
      <c r="SST21" s="499">
        <v>2.8</v>
      </c>
      <c r="SSU21" s="499">
        <v>2.6</v>
      </c>
      <c r="SSV21" s="499">
        <v>2.4</v>
      </c>
      <c r="SSW21" s="500">
        <v>2.1</v>
      </c>
      <c r="SSX21" s="499">
        <v>2.1</v>
      </c>
      <c r="SSY21" s="499">
        <v>2.2000000000000002</v>
      </c>
      <c r="SSZ21" s="499">
        <v>2.6</v>
      </c>
      <c r="STA21" s="499">
        <v>3.1</v>
      </c>
      <c r="STB21" s="499">
        <v>3.6</v>
      </c>
      <c r="STC21" s="499">
        <v>4.0999999999999996</v>
      </c>
      <c r="STD21" s="499">
        <v>4.2</v>
      </c>
      <c r="STE21" s="499">
        <v>4.3</v>
      </c>
      <c r="STF21" s="499">
        <v>4.3</v>
      </c>
      <c r="STG21" s="499">
        <v>4.5999999999999996</v>
      </c>
      <c r="STH21" s="499">
        <v>5.2</v>
      </c>
      <c r="STI21" s="500">
        <v>5.7</v>
      </c>
      <c r="STJ21" s="499">
        <v>6.1</v>
      </c>
      <c r="STK21" s="499">
        <v>6.4</v>
      </c>
      <c r="STL21" s="499">
        <v>7</v>
      </c>
      <c r="STM21" s="503" t="s">
        <v>284</v>
      </c>
      <c r="STN21" s="499">
        <v>4</v>
      </c>
      <c r="STO21" s="499">
        <v>4</v>
      </c>
      <c r="STP21" s="499">
        <v>4</v>
      </c>
      <c r="STQ21" s="499">
        <v>4</v>
      </c>
      <c r="STR21" s="499">
        <v>4</v>
      </c>
      <c r="STS21" s="499">
        <v>4</v>
      </c>
      <c r="STT21" s="499">
        <v>3</v>
      </c>
      <c r="STU21" s="499">
        <v>3</v>
      </c>
      <c r="STV21" s="499">
        <v>4</v>
      </c>
      <c r="STW21" s="499">
        <v>4</v>
      </c>
      <c r="STX21" s="499">
        <v>4</v>
      </c>
      <c r="STY21" s="500">
        <v>4</v>
      </c>
      <c r="STZ21" s="501">
        <v>3.6</v>
      </c>
      <c r="SUA21" s="501">
        <v>3.5</v>
      </c>
      <c r="SUB21" s="501">
        <v>3.6</v>
      </c>
      <c r="SUC21" s="501">
        <v>3.5</v>
      </c>
      <c r="SUD21" s="501">
        <v>3.4</v>
      </c>
      <c r="SUE21" s="501">
        <v>3.6</v>
      </c>
      <c r="SUF21" s="501">
        <v>3.8</v>
      </c>
      <c r="SUG21" s="501">
        <v>3.8</v>
      </c>
      <c r="SUH21" s="501">
        <v>3.8</v>
      </c>
      <c r="SUI21" s="501">
        <v>4</v>
      </c>
      <c r="SUJ21" s="501">
        <v>3.8</v>
      </c>
      <c r="SUK21" s="502">
        <v>3.7</v>
      </c>
      <c r="SUL21" s="501">
        <v>3.3</v>
      </c>
      <c r="SUM21" s="501">
        <v>3.1</v>
      </c>
      <c r="SUN21" s="501">
        <v>3.1</v>
      </c>
      <c r="SUO21" s="501">
        <v>3.2</v>
      </c>
      <c r="SUP21" s="501">
        <v>3.1</v>
      </c>
      <c r="SUQ21" s="501">
        <v>3.1</v>
      </c>
      <c r="SUR21" s="501">
        <v>2.9</v>
      </c>
      <c r="SUS21" s="501">
        <v>3</v>
      </c>
      <c r="SUT21" s="501">
        <v>2.9</v>
      </c>
      <c r="SUU21" s="501">
        <v>2.8</v>
      </c>
      <c r="SUV21" s="501">
        <v>3.1</v>
      </c>
      <c r="SUW21" s="502">
        <v>3.4</v>
      </c>
      <c r="SUX21" s="499">
        <v>3.9</v>
      </c>
      <c r="SUY21" s="499">
        <v>4.2</v>
      </c>
      <c r="SUZ21" s="499">
        <v>3.8</v>
      </c>
      <c r="SVA21" s="499">
        <v>3.3</v>
      </c>
      <c r="SVB21" s="499">
        <v>2.7</v>
      </c>
      <c r="SVC21" s="499">
        <v>2.5</v>
      </c>
      <c r="SVD21" s="499">
        <v>2.7</v>
      </c>
      <c r="SVE21" s="499">
        <v>2.9</v>
      </c>
      <c r="SVF21" s="499">
        <v>2.8</v>
      </c>
      <c r="SVG21" s="499">
        <v>2.6</v>
      </c>
      <c r="SVH21" s="499">
        <v>2.4</v>
      </c>
      <c r="SVI21" s="500">
        <v>2.1</v>
      </c>
      <c r="SVJ21" s="499">
        <v>2.1</v>
      </c>
      <c r="SVK21" s="499">
        <v>2.2000000000000002</v>
      </c>
      <c r="SVL21" s="499">
        <v>2.6</v>
      </c>
      <c r="SVM21" s="499">
        <v>3.1</v>
      </c>
      <c r="SVN21" s="499">
        <v>3.6</v>
      </c>
      <c r="SVO21" s="499">
        <v>4.0999999999999996</v>
      </c>
      <c r="SVP21" s="499">
        <v>4.2</v>
      </c>
      <c r="SVQ21" s="499">
        <v>4.3</v>
      </c>
      <c r="SVR21" s="499">
        <v>4.3</v>
      </c>
      <c r="SVS21" s="499">
        <v>4.5999999999999996</v>
      </c>
      <c r="SVT21" s="499">
        <v>5.2</v>
      </c>
      <c r="SVU21" s="500">
        <v>5.7</v>
      </c>
      <c r="SVV21" s="499">
        <v>6.1</v>
      </c>
      <c r="SVW21" s="499">
        <v>6.4</v>
      </c>
      <c r="SVX21" s="499">
        <v>7</v>
      </c>
      <c r="SVY21" s="503" t="s">
        <v>284</v>
      </c>
      <c r="SVZ21" s="499">
        <v>4</v>
      </c>
      <c r="SWA21" s="499">
        <v>4</v>
      </c>
      <c r="SWB21" s="499">
        <v>4</v>
      </c>
      <c r="SWC21" s="499">
        <v>4</v>
      </c>
      <c r="SWD21" s="499">
        <v>4</v>
      </c>
      <c r="SWE21" s="499">
        <v>4</v>
      </c>
      <c r="SWF21" s="499">
        <v>3</v>
      </c>
      <c r="SWG21" s="499">
        <v>3</v>
      </c>
      <c r="SWH21" s="499">
        <v>4</v>
      </c>
      <c r="SWI21" s="499">
        <v>4</v>
      </c>
      <c r="SWJ21" s="499">
        <v>4</v>
      </c>
      <c r="SWK21" s="500">
        <v>4</v>
      </c>
      <c r="SWL21" s="501">
        <v>3.6</v>
      </c>
      <c r="SWM21" s="501">
        <v>3.5</v>
      </c>
      <c r="SWN21" s="501">
        <v>3.6</v>
      </c>
      <c r="SWO21" s="501">
        <v>3.5</v>
      </c>
      <c r="SWP21" s="501">
        <v>3.4</v>
      </c>
      <c r="SWQ21" s="501">
        <v>3.6</v>
      </c>
      <c r="SWR21" s="501">
        <v>3.8</v>
      </c>
      <c r="SWS21" s="501">
        <v>3.8</v>
      </c>
      <c r="SWT21" s="501">
        <v>3.8</v>
      </c>
      <c r="SWU21" s="501">
        <v>4</v>
      </c>
      <c r="SWV21" s="501">
        <v>3.8</v>
      </c>
      <c r="SWW21" s="502">
        <v>3.7</v>
      </c>
      <c r="SWX21" s="501">
        <v>3.3</v>
      </c>
      <c r="SWY21" s="501">
        <v>3.1</v>
      </c>
      <c r="SWZ21" s="501">
        <v>3.1</v>
      </c>
      <c r="SXA21" s="501">
        <v>3.2</v>
      </c>
      <c r="SXB21" s="501">
        <v>3.1</v>
      </c>
      <c r="SXC21" s="501">
        <v>3.1</v>
      </c>
      <c r="SXD21" s="501">
        <v>2.9</v>
      </c>
      <c r="SXE21" s="501">
        <v>3</v>
      </c>
      <c r="SXF21" s="501">
        <v>2.9</v>
      </c>
      <c r="SXG21" s="501">
        <v>2.8</v>
      </c>
      <c r="SXH21" s="501">
        <v>3.1</v>
      </c>
      <c r="SXI21" s="502">
        <v>3.4</v>
      </c>
      <c r="SXJ21" s="499">
        <v>3.9</v>
      </c>
      <c r="SXK21" s="499">
        <v>4.2</v>
      </c>
      <c r="SXL21" s="499">
        <v>3.8</v>
      </c>
      <c r="SXM21" s="499">
        <v>3.3</v>
      </c>
      <c r="SXN21" s="499">
        <v>2.7</v>
      </c>
      <c r="SXO21" s="499">
        <v>2.5</v>
      </c>
      <c r="SXP21" s="499">
        <v>2.7</v>
      </c>
      <c r="SXQ21" s="499">
        <v>2.9</v>
      </c>
      <c r="SXR21" s="499">
        <v>2.8</v>
      </c>
      <c r="SXS21" s="499">
        <v>2.6</v>
      </c>
      <c r="SXT21" s="499">
        <v>2.4</v>
      </c>
      <c r="SXU21" s="500">
        <v>2.1</v>
      </c>
      <c r="SXV21" s="499">
        <v>2.1</v>
      </c>
      <c r="SXW21" s="499">
        <v>2.2000000000000002</v>
      </c>
      <c r="SXX21" s="499">
        <v>2.6</v>
      </c>
      <c r="SXY21" s="499">
        <v>3.1</v>
      </c>
      <c r="SXZ21" s="499">
        <v>3.6</v>
      </c>
      <c r="SYA21" s="499">
        <v>4.0999999999999996</v>
      </c>
      <c r="SYB21" s="499">
        <v>4.2</v>
      </c>
      <c r="SYC21" s="499">
        <v>4.3</v>
      </c>
      <c r="SYD21" s="499">
        <v>4.3</v>
      </c>
      <c r="SYE21" s="499">
        <v>4.5999999999999996</v>
      </c>
      <c r="SYF21" s="499">
        <v>5.2</v>
      </c>
      <c r="SYG21" s="500">
        <v>5.7</v>
      </c>
      <c r="SYH21" s="499">
        <v>6.1</v>
      </c>
      <c r="SYI21" s="499">
        <v>6.4</v>
      </c>
      <c r="SYJ21" s="499">
        <v>7</v>
      </c>
      <c r="SYK21" s="503" t="s">
        <v>284</v>
      </c>
      <c r="SYL21" s="499">
        <v>4</v>
      </c>
      <c r="SYM21" s="499">
        <v>4</v>
      </c>
      <c r="SYN21" s="499">
        <v>4</v>
      </c>
      <c r="SYO21" s="499">
        <v>4</v>
      </c>
      <c r="SYP21" s="499">
        <v>4</v>
      </c>
      <c r="SYQ21" s="499">
        <v>4</v>
      </c>
      <c r="SYR21" s="499">
        <v>3</v>
      </c>
      <c r="SYS21" s="499">
        <v>3</v>
      </c>
      <c r="SYT21" s="499">
        <v>4</v>
      </c>
      <c r="SYU21" s="499">
        <v>4</v>
      </c>
      <c r="SYV21" s="499">
        <v>4</v>
      </c>
      <c r="SYW21" s="500">
        <v>4</v>
      </c>
      <c r="SYX21" s="501">
        <v>3.6</v>
      </c>
      <c r="SYY21" s="501">
        <v>3.5</v>
      </c>
      <c r="SYZ21" s="501">
        <v>3.6</v>
      </c>
      <c r="SZA21" s="501">
        <v>3.5</v>
      </c>
      <c r="SZB21" s="501">
        <v>3.4</v>
      </c>
      <c r="SZC21" s="501">
        <v>3.6</v>
      </c>
      <c r="SZD21" s="501">
        <v>3.8</v>
      </c>
      <c r="SZE21" s="501">
        <v>3.8</v>
      </c>
      <c r="SZF21" s="501">
        <v>3.8</v>
      </c>
      <c r="SZG21" s="501">
        <v>4</v>
      </c>
      <c r="SZH21" s="501">
        <v>3.8</v>
      </c>
      <c r="SZI21" s="502">
        <v>3.7</v>
      </c>
      <c r="SZJ21" s="501">
        <v>3.3</v>
      </c>
      <c r="SZK21" s="501">
        <v>3.1</v>
      </c>
      <c r="SZL21" s="501">
        <v>3.1</v>
      </c>
      <c r="SZM21" s="501">
        <v>3.2</v>
      </c>
      <c r="SZN21" s="501">
        <v>3.1</v>
      </c>
      <c r="SZO21" s="501">
        <v>3.1</v>
      </c>
      <c r="SZP21" s="501">
        <v>2.9</v>
      </c>
      <c r="SZQ21" s="501">
        <v>3</v>
      </c>
      <c r="SZR21" s="501">
        <v>2.9</v>
      </c>
      <c r="SZS21" s="501">
        <v>2.8</v>
      </c>
      <c r="SZT21" s="501">
        <v>3.1</v>
      </c>
      <c r="SZU21" s="502">
        <v>3.4</v>
      </c>
      <c r="SZV21" s="499">
        <v>3.9</v>
      </c>
      <c r="SZW21" s="499">
        <v>4.2</v>
      </c>
      <c r="SZX21" s="499">
        <v>3.8</v>
      </c>
      <c r="SZY21" s="499">
        <v>3.3</v>
      </c>
      <c r="SZZ21" s="499">
        <v>2.7</v>
      </c>
      <c r="TAA21" s="499">
        <v>2.5</v>
      </c>
      <c r="TAB21" s="499">
        <v>2.7</v>
      </c>
      <c r="TAC21" s="499">
        <v>2.9</v>
      </c>
      <c r="TAD21" s="499">
        <v>2.8</v>
      </c>
      <c r="TAE21" s="499">
        <v>2.6</v>
      </c>
      <c r="TAF21" s="499">
        <v>2.4</v>
      </c>
      <c r="TAG21" s="500">
        <v>2.1</v>
      </c>
      <c r="TAH21" s="499">
        <v>2.1</v>
      </c>
      <c r="TAI21" s="499">
        <v>2.2000000000000002</v>
      </c>
      <c r="TAJ21" s="499">
        <v>2.6</v>
      </c>
      <c r="TAK21" s="499">
        <v>3.1</v>
      </c>
      <c r="TAL21" s="499">
        <v>3.6</v>
      </c>
      <c r="TAM21" s="499">
        <v>4.0999999999999996</v>
      </c>
      <c r="TAN21" s="499">
        <v>4.2</v>
      </c>
      <c r="TAO21" s="499">
        <v>4.3</v>
      </c>
      <c r="TAP21" s="499">
        <v>4.3</v>
      </c>
      <c r="TAQ21" s="499">
        <v>4.5999999999999996</v>
      </c>
      <c r="TAR21" s="499">
        <v>5.2</v>
      </c>
      <c r="TAS21" s="500">
        <v>5.7</v>
      </c>
      <c r="TAT21" s="499">
        <v>6.1</v>
      </c>
      <c r="TAU21" s="499">
        <v>6.4</v>
      </c>
      <c r="TAV21" s="499">
        <v>7</v>
      </c>
      <c r="TAW21" s="503" t="s">
        <v>284</v>
      </c>
      <c r="TAX21" s="499">
        <v>4</v>
      </c>
      <c r="TAY21" s="499">
        <v>4</v>
      </c>
      <c r="TAZ21" s="499">
        <v>4</v>
      </c>
      <c r="TBA21" s="499">
        <v>4</v>
      </c>
      <c r="TBB21" s="499">
        <v>4</v>
      </c>
      <c r="TBC21" s="499">
        <v>4</v>
      </c>
      <c r="TBD21" s="499">
        <v>3</v>
      </c>
      <c r="TBE21" s="499">
        <v>3</v>
      </c>
      <c r="TBF21" s="499">
        <v>4</v>
      </c>
      <c r="TBG21" s="499">
        <v>4</v>
      </c>
      <c r="TBH21" s="499">
        <v>4</v>
      </c>
      <c r="TBI21" s="500">
        <v>4</v>
      </c>
      <c r="TBJ21" s="501">
        <v>3.6</v>
      </c>
      <c r="TBK21" s="501">
        <v>3.5</v>
      </c>
      <c r="TBL21" s="501">
        <v>3.6</v>
      </c>
      <c r="TBM21" s="501">
        <v>3.5</v>
      </c>
      <c r="TBN21" s="501">
        <v>3.4</v>
      </c>
      <c r="TBO21" s="501">
        <v>3.6</v>
      </c>
      <c r="TBP21" s="501">
        <v>3.8</v>
      </c>
      <c r="TBQ21" s="501">
        <v>3.8</v>
      </c>
      <c r="TBR21" s="501">
        <v>3.8</v>
      </c>
      <c r="TBS21" s="501">
        <v>4</v>
      </c>
      <c r="TBT21" s="501">
        <v>3.8</v>
      </c>
      <c r="TBU21" s="502">
        <v>3.7</v>
      </c>
      <c r="TBV21" s="501">
        <v>3.3</v>
      </c>
      <c r="TBW21" s="501">
        <v>3.1</v>
      </c>
      <c r="TBX21" s="501">
        <v>3.1</v>
      </c>
      <c r="TBY21" s="501">
        <v>3.2</v>
      </c>
      <c r="TBZ21" s="501">
        <v>3.1</v>
      </c>
      <c r="TCA21" s="501">
        <v>3.1</v>
      </c>
      <c r="TCB21" s="501">
        <v>2.9</v>
      </c>
      <c r="TCC21" s="501">
        <v>3</v>
      </c>
      <c r="TCD21" s="501">
        <v>2.9</v>
      </c>
      <c r="TCE21" s="501">
        <v>2.8</v>
      </c>
      <c r="TCF21" s="501">
        <v>3.1</v>
      </c>
      <c r="TCG21" s="502">
        <v>3.4</v>
      </c>
      <c r="TCH21" s="499">
        <v>3.9</v>
      </c>
      <c r="TCI21" s="499">
        <v>4.2</v>
      </c>
      <c r="TCJ21" s="499">
        <v>3.8</v>
      </c>
      <c r="TCK21" s="499">
        <v>3.3</v>
      </c>
      <c r="TCL21" s="499">
        <v>2.7</v>
      </c>
      <c r="TCM21" s="499">
        <v>2.5</v>
      </c>
      <c r="TCN21" s="499">
        <v>2.7</v>
      </c>
      <c r="TCO21" s="499">
        <v>2.9</v>
      </c>
      <c r="TCP21" s="499">
        <v>2.8</v>
      </c>
      <c r="TCQ21" s="499">
        <v>2.6</v>
      </c>
      <c r="TCR21" s="499">
        <v>2.4</v>
      </c>
      <c r="TCS21" s="500">
        <v>2.1</v>
      </c>
      <c r="TCT21" s="499">
        <v>2.1</v>
      </c>
      <c r="TCU21" s="499">
        <v>2.2000000000000002</v>
      </c>
      <c r="TCV21" s="499">
        <v>2.6</v>
      </c>
      <c r="TCW21" s="499">
        <v>3.1</v>
      </c>
      <c r="TCX21" s="499">
        <v>3.6</v>
      </c>
      <c r="TCY21" s="499">
        <v>4.0999999999999996</v>
      </c>
      <c r="TCZ21" s="499">
        <v>4.2</v>
      </c>
      <c r="TDA21" s="499">
        <v>4.3</v>
      </c>
      <c r="TDB21" s="499">
        <v>4.3</v>
      </c>
      <c r="TDC21" s="499">
        <v>4.5999999999999996</v>
      </c>
      <c r="TDD21" s="499">
        <v>5.2</v>
      </c>
      <c r="TDE21" s="500">
        <v>5.7</v>
      </c>
      <c r="TDF21" s="499">
        <v>6.1</v>
      </c>
      <c r="TDG21" s="499">
        <v>6.4</v>
      </c>
      <c r="TDH21" s="499">
        <v>7</v>
      </c>
      <c r="TDI21" s="503" t="s">
        <v>284</v>
      </c>
      <c r="TDJ21" s="499">
        <v>4</v>
      </c>
      <c r="TDK21" s="499">
        <v>4</v>
      </c>
      <c r="TDL21" s="499">
        <v>4</v>
      </c>
      <c r="TDM21" s="499">
        <v>4</v>
      </c>
      <c r="TDN21" s="499">
        <v>4</v>
      </c>
      <c r="TDO21" s="499">
        <v>4</v>
      </c>
      <c r="TDP21" s="499">
        <v>3</v>
      </c>
      <c r="TDQ21" s="499">
        <v>3</v>
      </c>
      <c r="TDR21" s="499">
        <v>4</v>
      </c>
      <c r="TDS21" s="499">
        <v>4</v>
      </c>
      <c r="TDT21" s="499">
        <v>4</v>
      </c>
      <c r="TDU21" s="500">
        <v>4</v>
      </c>
      <c r="TDV21" s="501">
        <v>3.6</v>
      </c>
      <c r="TDW21" s="501">
        <v>3.5</v>
      </c>
      <c r="TDX21" s="501">
        <v>3.6</v>
      </c>
      <c r="TDY21" s="501">
        <v>3.5</v>
      </c>
      <c r="TDZ21" s="501">
        <v>3.4</v>
      </c>
      <c r="TEA21" s="501">
        <v>3.6</v>
      </c>
      <c r="TEB21" s="501">
        <v>3.8</v>
      </c>
      <c r="TEC21" s="501">
        <v>3.8</v>
      </c>
      <c r="TED21" s="501">
        <v>3.8</v>
      </c>
      <c r="TEE21" s="501">
        <v>4</v>
      </c>
      <c r="TEF21" s="501">
        <v>3.8</v>
      </c>
      <c r="TEG21" s="502">
        <v>3.7</v>
      </c>
      <c r="TEH21" s="501">
        <v>3.3</v>
      </c>
      <c r="TEI21" s="501">
        <v>3.1</v>
      </c>
      <c r="TEJ21" s="501">
        <v>3.1</v>
      </c>
      <c r="TEK21" s="501">
        <v>3.2</v>
      </c>
      <c r="TEL21" s="501">
        <v>3.1</v>
      </c>
      <c r="TEM21" s="501">
        <v>3.1</v>
      </c>
      <c r="TEN21" s="501">
        <v>2.9</v>
      </c>
      <c r="TEO21" s="501">
        <v>3</v>
      </c>
      <c r="TEP21" s="501">
        <v>2.9</v>
      </c>
      <c r="TEQ21" s="501">
        <v>2.8</v>
      </c>
      <c r="TER21" s="501">
        <v>3.1</v>
      </c>
      <c r="TES21" s="502">
        <v>3.4</v>
      </c>
      <c r="TET21" s="499">
        <v>3.9</v>
      </c>
      <c r="TEU21" s="499">
        <v>4.2</v>
      </c>
      <c r="TEV21" s="499">
        <v>3.8</v>
      </c>
      <c r="TEW21" s="499">
        <v>3.3</v>
      </c>
      <c r="TEX21" s="499">
        <v>2.7</v>
      </c>
      <c r="TEY21" s="499">
        <v>2.5</v>
      </c>
      <c r="TEZ21" s="499">
        <v>2.7</v>
      </c>
      <c r="TFA21" s="499">
        <v>2.9</v>
      </c>
      <c r="TFB21" s="499">
        <v>2.8</v>
      </c>
      <c r="TFC21" s="499">
        <v>2.6</v>
      </c>
      <c r="TFD21" s="499">
        <v>2.4</v>
      </c>
      <c r="TFE21" s="500">
        <v>2.1</v>
      </c>
      <c r="TFF21" s="499">
        <v>2.1</v>
      </c>
      <c r="TFG21" s="499">
        <v>2.2000000000000002</v>
      </c>
      <c r="TFH21" s="499">
        <v>2.6</v>
      </c>
      <c r="TFI21" s="499">
        <v>3.1</v>
      </c>
      <c r="TFJ21" s="499">
        <v>3.6</v>
      </c>
      <c r="TFK21" s="499">
        <v>4.0999999999999996</v>
      </c>
      <c r="TFL21" s="499">
        <v>4.2</v>
      </c>
      <c r="TFM21" s="499">
        <v>4.3</v>
      </c>
      <c r="TFN21" s="499">
        <v>4.3</v>
      </c>
      <c r="TFO21" s="499">
        <v>4.5999999999999996</v>
      </c>
      <c r="TFP21" s="499">
        <v>5.2</v>
      </c>
      <c r="TFQ21" s="500">
        <v>5.7</v>
      </c>
      <c r="TFR21" s="499">
        <v>6.1</v>
      </c>
      <c r="TFS21" s="499">
        <v>6.4</v>
      </c>
      <c r="TFT21" s="499">
        <v>7</v>
      </c>
      <c r="TFU21" s="503" t="s">
        <v>284</v>
      </c>
      <c r="TFV21" s="499">
        <v>4</v>
      </c>
      <c r="TFW21" s="499">
        <v>4</v>
      </c>
      <c r="TFX21" s="499">
        <v>4</v>
      </c>
      <c r="TFY21" s="499">
        <v>4</v>
      </c>
      <c r="TFZ21" s="499">
        <v>4</v>
      </c>
      <c r="TGA21" s="499">
        <v>4</v>
      </c>
      <c r="TGB21" s="499">
        <v>3</v>
      </c>
      <c r="TGC21" s="499">
        <v>3</v>
      </c>
      <c r="TGD21" s="499">
        <v>4</v>
      </c>
      <c r="TGE21" s="499">
        <v>4</v>
      </c>
      <c r="TGF21" s="499">
        <v>4</v>
      </c>
      <c r="TGG21" s="500">
        <v>4</v>
      </c>
      <c r="TGH21" s="501">
        <v>3.6</v>
      </c>
      <c r="TGI21" s="501">
        <v>3.5</v>
      </c>
      <c r="TGJ21" s="501">
        <v>3.6</v>
      </c>
      <c r="TGK21" s="501">
        <v>3.5</v>
      </c>
      <c r="TGL21" s="501">
        <v>3.4</v>
      </c>
      <c r="TGM21" s="501">
        <v>3.6</v>
      </c>
      <c r="TGN21" s="501">
        <v>3.8</v>
      </c>
      <c r="TGO21" s="501">
        <v>3.8</v>
      </c>
      <c r="TGP21" s="501">
        <v>3.8</v>
      </c>
      <c r="TGQ21" s="501">
        <v>4</v>
      </c>
      <c r="TGR21" s="501">
        <v>3.8</v>
      </c>
      <c r="TGS21" s="502">
        <v>3.7</v>
      </c>
      <c r="TGT21" s="501">
        <v>3.3</v>
      </c>
      <c r="TGU21" s="501">
        <v>3.1</v>
      </c>
      <c r="TGV21" s="501">
        <v>3.1</v>
      </c>
      <c r="TGW21" s="501">
        <v>3.2</v>
      </c>
      <c r="TGX21" s="501">
        <v>3.1</v>
      </c>
      <c r="TGY21" s="501">
        <v>3.1</v>
      </c>
      <c r="TGZ21" s="501">
        <v>2.9</v>
      </c>
      <c r="THA21" s="501">
        <v>3</v>
      </c>
      <c r="THB21" s="501">
        <v>2.9</v>
      </c>
      <c r="THC21" s="501">
        <v>2.8</v>
      </c>
      <c r="THD21" s="501">
        <v>3.1</v>
      </c>
      <c r="THE21" s="502">
        <v>3.4</v>
      </c>
      <c r="THF21" s="499">
        <v>3.9</v>
      </c>
      <c r="THG21" s="499">
        <v>4.2</v>
      </c>
      <c r="THH21" s="499">
        <v>3.8</v>
      </c>
      <c r="THI21" s="499">
        <v>3.3</v>
      </c>
      <c r="THJ21" s="499">
        <v>2.7</v>
      </c>
      <c r="THK21" s="499">
        <v>2.5</v>
      </c>
      <c r="THL21" s="499">
        <v>2.7</v>
      </c>
      <c r="THM21" s="499">
        <v>2.9</v>
      </c>
      <c r="THN21" s="499">
        <v>2.8</v>
      </c>
      <c r="THO21" s="499">
        <v>2.6</v>
      </c>
      <c r="THP21" s="499">
        <v>2.4</v>
      </c>
      <c r="THQ21" s="500">
        <v>2.1</v>
      </c>
      <c r="THR21" s="499">
        <v>2.1</v>
      </c>
      <c r="THS21" s="499">
        <v>2.2000000000000002</v>
      </c>
      <c r="THT21" s="499">
        <v>2.6</v>
      </c>
      <c r="THU21" s="499">
        <v>3.1</v>
      </c>
      <c r="THV21" s="499">
        <v>3.6</v>
      </c>
      <c r="THW21" s="499">
        <v>4.0999999999999996</v>
      </c>
      <c r="THX21" s="499">
        <v>4.2</v>
      </c>
      <c r="THY21" s="499">
        <v>4.3</v>
      </c>
      <c r="THZ21" s="499">
        <v>4.3</v>
      </c>
      <c r="TIA21" s="499">
        <v>4.5999999999999996</v>
      </c>
      <c r="TIB21" s="499">
        <v>5.2</v>
      </c>
      <c r="TIC21" s="500">
        <v>5.7</v>
      </c>
      <c r="TID21" s="499">
        <v>6.1</v>
      </c>
      <c r="TIE21" s="499">
        <v>6.4</v>
      </c>
      <c r="TIF21" s="499">
        <v>7</v>
      </c>
      <c r="TIG21" s="503" t="s">
        <v>284</v>
      </c>
      <c r="TIH21" s="499">
        <v>4</v>
      </c>
      <c r="TII21" s="499">
        <v>4</v>
      </c>
      <c r="TIJ21" s="499">
        <v>4</v>
      </c>
      <c r="TIK21" s="499">
        <v>4</v>
      </c>
      <c r="TIL21" s="499">
        <v>4</v>
      </c>
      <c r="TIM21" s="499">
        <v>4</v>
      </c>
      <c r="TIN21" s="499">
        <v>3</v>
      </c>
      <c r="TIO21" s="499">
        <v>3</v>
      </c>
      <c r="TIP21" s="499">
        <v>4</v>
      </c>
      <c r="TIQ21" s="499">
        <v>4</v>
      </c>
      <c r="TIR21" s="499">
        <v>4</v>
      </c>
      <c r="TIS21" s="500">
        <v>4</v>
      </c>
      <c r="TIT21" s="501">
        <v>3.6</v>
      </c>
      <c r="TIU21" s="501">
        <v>3.5</v>
      </c>
      <c r="TIV21" s="501">
        <v>3.6</v>
      </c>
      <c r="TIW21" s="501">
        <v>3.5</v>
      </c>
      <c r="TIX21" s="501">
        <v>3.4</v>
      </c>
      <c r="TIY21" s="501">
        <v>3.6</v>
      </c>
      <c r="TIZ21" s="501">
        <v>3.8</v>
      </c>
      <c r="TJA21" s="501">
        <v>3.8</v>
      </c>
      <c r="TJB21" s="501">
        <v>3.8</v>
      </c>
      <c r="TJC21" s="501">
        <v>4</v>
      </c>
      <c r="TJD21" s="501">
        <v>3.8</v>
      </c>
      <c r="TJE21" s="502">
        <v>3.7</v>
      </c>
      <c r="TJF21" s="501">
        <v>3.3</v>
      </c>
      <c r="TJG21" s="501">
        <v>3.1</v>
      </c>
      <c r="TJH21" s="501">
        <v>3.1</v>
      </c>
      <c r="TJI21" s="501">
        <v>3.2</v>
      </c>
      <c r="TJJ21" s="501">
        <v>3.1</v>
      </c>
      <c r="TJK21" s="501">
        <v>3.1</v>
      </c>
      <c r="TJL21" s="501">
        <v>2.9</v>
      </c>
      <c r="TJM21" s="501">
        <v>3</v>
      </c>
      <c r="TJN21" s="501">
        <v>2.9</v>
      </c>
      <c r="TJO21" s="501">
        <v>2.8</v>
      </c>
      <c r="TJP21" s="501">
        <v>3.1</v>
      </c>
      <c r="TJQ21" s="502">
        <v>3.4</v>
      </c>
      <c r="TJR21" s="499">
        <v>3.9</v>
      </c>
      <c r="TJS21" s="499">
        <v>4.2</v>
      </c>
      <c r="TJT21" s="499">
        <v>3.8</v>
      </c>
      <c r="TJU21" s="499">
        <v>3.3</v>
      </c>
      <c r="TJV21" s="499">
        <v>2.7</v>
      </c>
      <c r="TJW21" s="499">
        <v>2.5</v>
      </c>
      <c r="TJX21" s="499">
        <v>2.7</v>
      </c>
      <c r="TJY21" s="499">
        <v>2.9</v>
      </c>
      <c r="TJZ21" s="499">
        <v>2.8</v>
      </c>
      <c r="TKA21" s="499">
        <v>2.6</v>
      </c>
      <c r="TKB21" s="499">
        <v>2.4</v>
      </c>
      <c r="TKC21" s="500">
        <v>2.1</v>
      </c>
      <c r="TKD21" s="499">
        <v>2.1</v>
      </c>
      <c r="TKE21" s="499">
        <v>2.2000000000000002</v>
      </c>
      <c r="TKF21" s="499">
        <v>2.6</v>
      </c>
      <c r="TKG21" s="499">
        <v>3.1</v>
      </c>
      <c r="TKH21" s="499">
        <v>3.6</v>
      </c>
      <c r="TKI21" s="499">
        <v>4.0999999999999996</v>
      </c>
      <c r="TKJ21" s="499">
        <v>4.2</v>
      </c>
      <c r="TKK21" s="499">
        <v>4.3</v>
      </c>
      <c r="TKL21" s="499">
        <v>4.3</v>
      </c>
      <c r="TKM21" s="499">
        <v>4.5999999999999996</v>
      </c>
      <c r="TKN21" s="499">
        <v>5.2</v>
      </c>
      <c r="TKO21" s="500">
        <v>5.7</v>
      </c>
      <c r="TKP21" s="499">
        <v>6.1</v>
      </c>
      <c r="TKQ21" s="499">
        <v>6.4</v>
      </c>
      <c r="TKR21" s="499">
        <v>7</v>
      </c>
      <c r="TKS21" s="503" t="s">
        <v>284</v>
      </c>
      <c r="TKT21" s="499">
        <v>4</v>
      </c>
      <c r="TKU21" s="499">
        <v>4</v>
      </c>
      <c r="TKV21" s="499">
        <v>4</v>
      </c>
      <c r="TKW21" s="499">
        <v>4</v>
      </c>
      <c r="TKX21" s="499">
        <v>4</v>
      </c>
      <c r="TKY21" s="499">
        <v>4</v>
      </c>
      <c r="TKZ21" s="499">
        <v>3</v>
      </c>
      <c r="TLA21" s="499">
        <v>3</v>
      </c>
      <c r="TLB21" s="499">
        <v>4</v>
      </c>
      <c r="TLC21" s="499">
        <v>4</v>
      </c>
      <c r="TLD21" s="499">
        <v>4</v>
      </c>
      <c r="TLE21" s="500">
        <v>4</v>
      </c>
      <c r="TLF21" s="501">
        <v>3.6</v>
      </c>
      <c r="TLG21" s="501">
        <v>3.5</v>
      </c>
      <c r="TLH21" s="501">
        <v>3.6</v>
      </c>
      <c r="TLI21" s="501">
        <v>3.5</v>
      </c>
      <c r="TLJ21" s="501">
        <v>3.4</v>
      </c>
      <c r="TLK21" s="501">
        <v>3.6</v>
      </c>
      <c r="TLL21" s="501">
        <v>3.8</v>
      </c>
      <c r="TLM21" s="501">
        <v>3.8</v>
      </c>
      <c r="TLN21" s="501">
        <v>3.8</v>
      </c>
      <c r="TLO21" s="501">
        <v>4</v>
      </c>
      <c r="TLP21" s="501">
        <v>3.8</v>
      </c>
      <c r="TLQ21" s="502">
        <v>3.7</v>
      </c>
      <c r="TLR21" s="501">
        <v>3.3</v>
      </c>
      <c r="TLS21" s="501">
        <v>3.1</v>
      </c>
      <c r="TLT21" s="501">
        <v>3.1</v>
      </c>
      <c r="TLU21" s="501">
        <v>3.2</v>
      </c>
      <c r="TLV21" s="501">
        <v>3.1</v>
      </c>
      <c r="TLW21" s="501">
        <v>3.1</v>
      </c>
      <c r="TLX21" s="501">
        <v>2.9</v>
      </c>
      <c r="TLY21" s="501">
        <v>3</v>
      </c>
      <c r="TLZ21" s="501">
        <v>2.9</v>
      </c>
      <c r="TMA21" s="501">
        <v>2.8</v>
      </c>
      <c r="TMB21" s="501">
        <v>3.1</v>
      </c>
      <c r="TMC21" s="502">
        <v>3.4</v>
      </c>
      <c r="TMD21" s="499">
        <v>3.9</v>
      </c>
      <c r="TME21" s="499">
        <v>4.2</v>
      </c>
      <c r="TMF21" s="499">
        <v>3.8</v>
      </c>
      <c r="TMG21" s="499">
        <v>3.3</v>
      </c>
      <c r="TMH21" s="499">
        <v>2.7</v>
      </c>
      <c r="TMI21" s="499">
        <v>2.5</v>
      </c>
      <c r="TMJ21" s="499">
        <v>2.7</v>
      </c>
      <c r="TMK21" s="499">
        <v>2.9</v>
      </c>
      <c r="TML21" s="499">
        <v>2.8</v>
      </c>
      <c r="TMM21" s="499">
        <v>2.6</v>
      </c>
      <c r="TMN21" s="499">
        <v>2.4</v>
      </c>
      <c r="TMO21" s="500">
        <v>2.1</v>
      </c>
      <c r="TMP21" s="499">
        <v>2.1</v>
      </c>
      <c r="TMQ21" s="499">
        <v>2.2000000000000002</v>
      </c>
      <c r="TMR21" s="499">
        <v>2.6</v>
      </c>
      <c r="TMS21" s="499">
        <v>3.1</v>
      </c>
      <c r="TMT21" s="499">
        <v>3.6</v>
      </c>
      <c r="TMU21" s="499">
        <v>4.0999999999999996</v>
      </c>
      <c r="TMV21" s="499">
        <v>4.2</v>
      </c>
      <c r="TMW21" s="499">
        <v>4.3</v>
      </c>
      <c r="TMX21" s="499">
        <v>4.3</v>
      </c>
      <c r="TMY21" s="499">
        <v>4.5999999999999996</v>
      </c>
      <c r="TMZ21" s="499">
        <v>5.2</v>
      </c>
      <c r="TNA21" s="500">
        <v>5.7</v>
      </c>
      <c r="TNB21" s="499">
        <v>6.1</v>
      </c>
      <c r="TNC21" s="499">
        <v>6.4</v>
      </c>
      <c r="TND21" s="499">
        <v>7</v>
      </c>
      <c r="TNE21" s="503" t="s">
        <v>284</v>
      </c>
      <c r="TNF21" s="499">
        <v>4</v>
      </c>
      <c r="TNG21" s="499">
        <v>4</v>
      </c>
      <c r="TNH21" s="499">
        <v>4</v>
      </c>
      <c r="TNI21" s="499">
        <v>4</v>
      </c>
      <c r="TNJ21" s="499">
        <v>4</v>
      </c>
      <c r="TNK21" s="499">
        <v>4</v>
      </c>
      <c r="TNL21" s="499">
        <v>3</v>
      </c>
      <c r="TNM21" s="499">
        <v>3</v>
      </c>
      <c r="TNN21" s="499">
        <v>4</v>
      </c>
      <c r="TNO21" s="499">
        <v>4</v>
      </c>
      <c r="TNP21" s="499">
        <v>4</v>
      </c>
      <c r="TNQ21" s="500">
        <v>4</v>
      </c>
      <c r="TNR21" s="501">
        <v>3.6</v>
      </c>
      <c r="TNS21" s="501">
        <v>3.5</v>
      </c>
      <c r="TNT21" s="501">
        <v>3.6</v>
      </c>
      <c r="TNU21" s="501">
        <v>3.5</v>
      </c>
      <c r="TNV21" s="501">
        <v>3.4</v>
      </c>
      <c r="TNW21" s="501">
        <v>3.6</v>
      </c>
      <c r="TNX21" s="501">
        <v>3.8</v>
      </c>
      <c r="TNY21" s="501">
        <v>3.8</v>
      </c>
      <c r="TNZ21" s="501">
        <v>3.8</v>
      </c>
      <c r="TOA21" s="501">
        <v>4</v>
      </c>
      <c r="TOB21" s="501">
        <v>3.8</v>
      </c>
      <c r="TOC21" s="502">
        <v>3.7</v>
      </c>
      <c r="TOD21" s="501">
        <v>3.3</v>
      </c>
      <c r="TOE21" s="501">
        <v>3.1</v>
      </c>
      <c r="TOF21" s="501">
        <v>3.1</v>
      </c>
      <c r="TOG21" s="501">
        <v>3.2</v>
      </c>
      <c r="TOH21" s="501">
        <v>3.1</v>
      </c>
      <c r="TOI21" s="501">
        <v>3.1</v>
      </c>
      <c r="TOJ21" s="501">
        <v>2.9</v>
      </c>
      <c r="TOK21" s="501">
        <v>3</v>
      </c>
      <c r="TOL21" s="501">
        <v>2.9</v>
      </c>
      <c r="TOM21" s="501">
        <v>2.8</v>
      </c>
      <c r="TON21" s="501">
        <v>3.1</v>
      </c>
      <c r="TOO21" s="502">
        <v>3.4</v>
      </c>
      <c r="TOP21" s="499">
        <v>3.9</v>
      </c>
      <c r="TOQ21" s="499">
        <v>4.2</v>
      </c>
      <c r="TOR21" s="499">
        <v>3.8</v>
      </c>
      <c r="TOS21" s="499">
        <v>3.3</v>
      </c>
      <c r="TOT21" s="499">
        <v>2.7</v>
      </c>
      <c r="TOU21" s="499">
        <v>2.5</v>
      </c>
      <c r="TOV21" s="499">
        <v>2.7</v>
      </c>
      <c r="TOW21" s="499">
        <v>2.9</v>
      </c>
      <c r="TOX21" s="499">
        <v>2.8</v>
      </c>
      <c r="TOY21" s="499">
        <v>2.6</v>
      </c>
      <c r="TOZ21" s="499">
        <v>2.4</v>
      </c>
      <c r="TPA21" s="500">
        <v>2.1</v>
      </c>
      <c r="TPB21" s="499">
        <v>2.1</v>
      </c>
      <c r="TPC21" s="499">
        <v>2.2000000000000002</v>
      </c>
      <c r="TPD21" s="499">
        <v>2.6</v>
      </c>
      <c r="TPE21" s="499">
        <v>3.1</v>
      </c>
      <c r="TPF21" s="499">
        <v>3.6</v>
      </c>
      <c r="TPG21" s="499">
        <v>4.0999999999999996</v>
      </c>
      <c r="TPH21" s="499">
        <v>4.2</v>
      </c>
      <c r="TPI21" s="499">
        <v>4.3</v>
      </c>
      <c r="TPJ21" s="499">
        <v>4.3</v>
      </c>
      <c r="TPK21" s="499">
        <v>4.5999999999999996</v>
      </c>
      <c r="TPL21" s="499">
        <v>5.2</v>
      </c>
      <c r="TPM21" s="500">
        <v>5.7</v>
      </c>
      <c r="TPN21" s="499">
        <v>6.1</v>
      </c>
      <c r="TPO21" s="499">
        <v>6.4</v>
      </c>
      <c r="TPP21" s="499">
        <v>7</v>
      </c>
      <c r="TPQ21" s="503" t="s">
        <v>284</v>
      </c>
      <c r="TPR21" s="499">
        <v>4</v>
      </c>
      <c r="TPS21" s="499">
        <v>4</v>
      </c>
      <c r="TPT21" s="499">
        <v>4</v>
      </c>
      <c r="TPU21" s="499">
        <v>4</v>
      </c>
      <c r="TPV21" s="499">
        <v>4</v>
      </c>
      <c r="TPW21" s="499">
        <v>4</v>
      </c>
      <c r="TPX21" s="499">
        <v>3</v>
      </c>
      <c r="TPY21" s="499">
        <v>3</v>
      </c>
      <c r="TPZ21" s="499">
        <v>4</v>
      </c>
      <c r="TQA21" s="499">
        <v>4</v>
      </c>
      <c r="TQB21" s="499">
        <v>4</v>
      </c>
      <c r="TQC21" s="500">
        <v>4</v>
      </c>
      <c r="TQD21" s="501">
        <v>3.6</v>
      </c>
      <c r="TQE21" s="501">
        <v>3.5</v>
      </c>
      <c r="TQF21" s="501">
        <v>3.6</v>
      </c>
      <c r="TQG21" s="501">
        <v>3.5</v>
      </c>
      <c r="TQH21" s="501">
        <v>3.4</v>
      </c>
      <c r="TQI21" s="501">
        <v>3.6</v>
      </c>
      <c r="TQJ21" s="501">
        <v>3.8</v>
      </c>
      <c r="TQK21" s="501">
        <v>3.8</v>
      </c>
      <c r="TQL21" s="501">
        <v>3.8</v>
      </c>
      <c r="TQM21" s="501">
        <v>4</v>
      </c>
      <c r="TQN21" s="501">
        <v>3.8</v>
      </c>
      <c r="TQO21" s="502">
        <v>3.7</v>
      </c>
      <c r="TQP21" s="501">
        <v>3.3</v>
      </c>
      <c r="TQQ21" s="501">
        <v>3.1</v>
      </c>
      <c r="TQR21" s="501">
        <v>3.1</v>
      </c>
      <c r="TQS21" s="501">
        <v>3.2</v>
      </c>
      <c r="TQT21" s="501">
        <v>3.1</v>
      </c>
      <c r="TQU21" s="501">
        <v>3.1</v>
      </c>
      <c r="TQV21" s="501">
        <v>2.9</v>
      </c>
      <c r="TQW21" s="501">
        <v>3</v>
      </c>
      <c r="TQX21" s="501">
        <v>2.9</v>
      </c>
      <c r="TQY21" s="501">
        <v>2.8</v>
      </c>
      <c r="TQZ21" s="501">
        <v>3.1</v>
      </c>
      <c r="TRA21" s="502">
        <v>3.4</v>
      </c>
      <c r="TRB21" s="499">
        <v>3.9</v>
      </c>
      <c r="TRC21" s="499">
        <v>4.2</v>
      </c>
      <c r="TRD21" s="499">
        <v>3.8</v>
      </c>
      <c r="TRE21" s="499">
        <v>3.3</v>
      </c>
      <c r="TRF21" s="499">
        <v>2.7</v>
      </c>
      <c r="TRG21" s="499">
        <v>2.5</v>
      </c>
      <c r="TRH21" s="499">
        <v>2.7</v>
      </c>
      <c r="TRI21" s="499">
        <v>2.9</v>
      </c>
      <c r="TRJ21" s="499">
        <v>2.8</v>
      </c>
      <c r="TRK21" s="499">
        <v>2.6</v>
      </c>
      <c r="TRL21" s="499">
        <v>2.4</v>
      </c>
      <c r="TRM21" s="500">
        <v>2.1</v>
      </c>
      <c r="TRN21" s="499">
        <v>2.1</v>
      </c>
      <c r="TRO21" s="499">
        <v>2.2000000000000002</v>
      </c>
      <c r="TRP21" s="499">
        <v>2.6</v>
      </c>
      <c r="TRQ21" s="499">
        <v>3.1</v>
      </c>
      <c r="TRR21" s="499">
        <v>3.6</v>
      </c>
      <c r="TRS21" s="499">
        <v>4.0999999999999996</v>
      </c>
      <c r="TRT21" s="499">
        <v>4.2</v>
      </c>
      <c r="TRU21" s="499">
        <v>4.3</v>
      </c>
      <c r="TRV21" s="499">
        <v>4.3</v>
      </c>
      <c r="TRW21" s="499">
        <v>4.5999999999999996</v>
      </c>
      <c r="TRX21" s="499">
        <v>5.2</v>
      </c>
      <c r="TRY21" s="500">
        <v>5.7</v>
      </c>
      <c r="TRZ21" s="499">
        <v>6.1</v>
      </c>
      <c r="TSA21" s="499">
        <v>6.4</v>
      </c>
      <c r="TSB21" s="499">
        <v>7</v>
      </c>
      <c r="TSC21" s="503" t="s">
        <v>284</v>
      </c>
      <c r="TSD21" s="499">
        <v>4</v>
      </c>
      <c r="TSE21" s="499">
        <v>4</v>
      </c>
      <c r="TSF21" s="499">
        <v>4</v>
      </c>
      <c r="TSG21" s="499">
        <v>4</v>
      </c>
      <c r="TSH21" s="499">
        <v>4</v>
      </c>
      <c r="TSI21" s="499">
        <v>4</v>
      </c>
      <c r="TSJ21" s="499">
        <v>3</v>
      </c>
      <c r="TSK21" s="499">
        <v>3</v>
      </c>
      <c r="TSL21" s="499">
        <v>4</v>
      </c>
      <c r="TSM21" s="499">
        <v>4</v>
      </c>
      <c r="TSN21" s="499">
        <v>4</v>
      </c>
      <c r="TSO21" s="500">
        <v>4</v>
      </c>
      <c r="TSP21" s="501">
        <v>3.6</v>
      </c>
      <c r="TSQ21" s="501">
        <v>3.5</v>
      </c>
      <c r="TSR21" s="501">
        <v>3.6</v>
      </c>
      <c r="TSS21" s="501">
        <v>3.5</v>
      </c>
      <c r="TST21" s="501">
        <v>3.4</v>
      </c>
      <c r="TSU21" s="501">
        <v>3.6</v>
      </c>
      <c r="TSV21" s="501">
        <v>3.8</v>
      </c>
      <c r="TSW21" s="501">
        <v>3.8</v>
      </c>
      <c r="TSX21" s="501">
        <v>3.8</v>
      </c>
      <c r="TSY21" s="501">
        <v>4</v>
      </c>
      <c r="TSZ21" s="501">
        <v>3.8</v>
      </c>
      <c r="TTA21" s="502">
        <v>3.7</v>
      </c>
      <c r="TTB21" s="501">
        <v>3.3</v>
      </c>
      <c r="TTC21" s="501">
        <v>3.1</v>
      </c>
      <c r="TTD21" s="501">
        <v>3.1</v>
      </c>
      <c r="TTE21" s="501">
        <v>3.2</v>
      </c>
      <c r="TTF21" s="501">
        <v>3.1</v>
      </c>
      <c r="TTG21" s="501">
        <v>3.1</v>
      </c>
      <c r="TTH21" s="501">
        <v>2.9</v>
      </c>
      <c r="TTI21" s="501">
        <v>3</v>
      </c>
      <c r="TTJ21" s="501">
        <v>2.9</v>
      </c>
      <c r="TTK21" s="501">
        <v>2.8</v>
      </c>
      <c r="TTL21" s="501">
        <v>3.1</v>
      </c>
      <c r="TTM21" s="502">
        <v>3.4</v>
      </c>
      <c r="TTN21" s="499">
        <v>3.9</v>
      </c>
      <c r="TTO21" s="499">
        <v>4.2</v>
      </c>
      <c r="TTP21" s="499">
        <v>3.8</v>
      </c>
      <c r="TTQ21" s="499">
        <v>3.3</v>
      </c>
      <c r="TTR21" s="499">
        <v>2.7</v>
      </c>
      <c r="TTS21" s="499">
        <v>2.5</v>
      </c>
      <c r="TTT21" s="499">
        <v>2.7</v>
      </c>
      <c r="TTU21" s="499">
        <v>2.9</v>
      </c>
      <c r="TTV21" s="499">
        <v>2.8</v>
      </c>
      <c r="TTW21" s="499">
        <v>2.6</v>
      </c>
      <c r="TTX21" s="499">
        <v>2.4</v>
      </c>
      <c r="TTY21" s="500">
        <v>2.1</v>
      </c>
      <c r="TTZ21" s="499">
        <v>2.1</v>
      </c>
      <c r="TUA21" s="499">
        <v>2.2000000000000002</v>
      </c>
      <c r="TUB21" s="499">
        <v>2.6</v>
      </c>
      <c r="TUC21" s="499">
        <v>3.1</v>
      </c>
      <c r="TUD21" s="499">
        <v>3.6</v>
      </c>
      <c r="TUE21" s="499">
        <v>4.0999999999999996</v>
      </c>
      <c r="TUF21" s="499">
        <v>4.2</v>
      </c>
      <c r="TUG21" s="499">
        <v>4.3</v>
      </c>
      <c r="TUH21" s="499">
        <v>4.3</v>
      </c>
      <c r="TUI21" s="499">
        <v>4.5999999999999996</v>
      </c>
      <c r="TUJ21" s="499">
        <v>5.2</v>
      </c>
      <c r="TUK21" s="500">
        <v>5.7</v>
      </c>
      <c r="TUL21" s="499">
        <v>6.1</v>
      </c>
      <c r="TUM21" s="499">
        <v>6.4</v>
      </c>
      <c r="TUN21" s="499">
        <v>7</v>
      </c>
      <c r="TUO21" s="503" t="s">
        <v>284</v>
      </c>
      <c r="TUP21" s="499">
        <v>4</v>
      </c>
      <c r="TUQ21" s="499">
        <v>4</v>
      </c>
      <c r="TUR21" s="499">
        <v>4</v>
      </c>
      <c r="TUS21" s="499">
        <v>4</v>
      </c>
      <c r="TUT21" s="499">
        <v>4</v>
      </c>
      <c r="TUU21" s="499">
        <v>4</v>
      </c>
      <c r="TUV21" s="499">
        <v>3</v>
      </c>
      <c r="TUW21" s="499">
        <v>3</v>
      </c>
      <c r="TUX21" s="499">
        <v>4</v>
      </c>
      <c r="TUY21" s="499">
        <v>4</v>
      </c>
      <c r="TUZ21" s="499">
        <v>4</v>
      </c>
      <c r="TVA21" s="500">
        <v>4</v>
      </c>
      <c r="TVB21" s="501">
        <v>3.6</v>
      </c>
      <c r="TVC21" s="501">
        <v>3.5</v>
      </c>
      <c r="TVD21" s="501">
        <v>3.6</v>
      </c>
      <c r="TVE21" s="501">
        <v>3.5</v>
      </c>
      <c r="TVF21" s="501">
        <v>3.4</v>
      </c>
      <c r="TVG21" s="501">
        <v>3.6</v>
      </c>
      <c r="TVH21" s="501">
        <v>3.8</v>
      </c>
      <c r="TVI21" s="501">
        <v>3.8</v>
      </c>
      <c r="TVJ21" s="501">
        <v>3.8</v>
      </c>
      <c r="TVK21" s="501">
        <v>4</v>
      </c>
      <c r="TVL21" s="501">
        <v>3.8</v>
      </c>
      <c r="TVM21" s="502">
        <v>3.7</v>
      </c>
      <c r="TVN21" s="501">
        <v>3.3</v>
      </c>
      <c r="TVO21" s="501">
        <v>3.1</v>
      </c>
      <c r="TVP21" s="501">
        <v>3.1</v>
      </c>
      <c r="TVQ21" s="501">
        <v>3.2</v>
      </c>
      <c r="TVR21" s="501">
        <v>3.1</v>
      </c>
      <c r="TVS21" s="501">
        <v>3.1</v>
      </c>
      <c r="TVT21" s="501">
        <v>2.9</v>
      </c>
      <c r="TVU21" s="501">
        <v>3</v>
      </c>
      <c r="TVV21" s="501">
        <v>2.9</v>
      </c>
      <c r="TVW21" s="501">
        <v>2.8</v>
      </c>
      <c r="TVX21" s="501">
        <v>3.1</v>
      </c>
      <c r="TVY21" s="502">
        <v>3.4</v>
      </c>
      <c r="TVZ21" s="499">
        <v>3.9</v>
      </c>
      <c r="TWA21" s="499">
        <v>4.2</v>
      </c>
      <c r="TWB21" s="499">
        <v>3.8</v>
      </c>
      <c r="TWC21" s="499">
        <v>3.3</v>
      </c>
      <c r="TWD21" s="499">
        <v>2.7</v>
      </c>
      <c r="TWE21" s="499">
        <v>2.5</v>
      </c>
      <c r="TWF21" s="499">
        <v>2.7</v>
      </c>
      <c r="TWG21" s="499">
        <v>2.9</v>
      </c>
      <c r="TWH21" s="499">
        <v>2.8</v>
      </c>
      <c r="TWI21" s="499">
        <v>2.6</v>
      </c>
      <c r="TWJ21" s="499">
        <v>2.4</v>
      </c>
      <c r="TWK21" s="500">
        <v>2.1</v>
      </c>
      <c r="TWL21" s="499">
        <v>2.1</v>
      </c>
      <c r="TWM21" s="499">
        <v>2.2000000000000002</v>
      </c>
      <c r="TWN21" s="499">
        <v>2.6</v>
      </c>
      <c r="TWO21" s="499">
        <v>3.1</v>
      </c>
      <c r="TWP21" s="499">
        <v>3.6</v>
      </c>
      <c r="TWQ21" s="499">
        <v>4.0999999999999996</v>
      </c>
      <c r="TWR21" s="499">
        <v>4.2</v>
      </c>
      <c r="TWS21" s="499">
        <v>4.3</v>
      </c>
      <c r="TWT21" s="499">
        <v>4.3</v>
      </c>
      <c r="TWU21" s="499">
        <v>4.5999999999999996</v>
      </c>
      <c r="TWV21" s="499">
        <v>5.2</v>
      </c>
      <c r="TWW21" s="500">
        <v>5.7</v>
      </c>
      <c r="TWX21" s="499">
        <v>6.1</v>
      </c>
      <c r="TWY21" s="499">
        <v>6.4</v>
      </c>
      <c r="TWZ21" s="499">
        <v>7</v>
      </c>
      <c r="TXA21" s="503" t="s">
        <v>284</v>
      </c>
      <c r="TXB21" s="499">
        <v>4</v>
      </c>
      <c r="TXC21" s="499">
        <v>4</v>
      </c>
      <c r="TXD21" s="499">
        <v>4</v>
      </c>
      <c r="TXE21" s="499">
        <v>4</v>
      </c>
      <c r="TXF21" s="499">
        <v>4</v>
      </c>
      <c r="TXG21" s="499">
        <v>4</v>
      </c>
      <c r="TXH21" s="499">
        <v>3</v>
      </c>
      <c r="TXI21" s="499">
        <v>3</v>
      </c>
      <c r="TXJ21" s="499">
        <v>4</v>
      </c>
      <c r="TXK21" s="499">
        <v>4</v>
      </c>
      <c r="TXL21" s="499">
        <v>4</v>
      </c>
      <c r="TXM21" s="500">
        <v>4</v>
      </c>
      <c r="TXN21" s="501">
        <v>3.6</v>
      </c>
      <c r="TXO21" s="501">
        <v>3.5</v>
      </c>
      <c r="TXP21" s="501">
        <v>3.6</v>
      </c>
      <c r="TXQ21" s="501">
        <v>3.5</v>
      </c>
      <c r="TXR21" s="501">
        <v>3.4</v>
      </c>
      <c r="TXS21" s="501">
        <v>3.6</v>
      </c>
      <c r="TXT21" s="501">
        <v>3.8</v>
      </c>
      <c r="TXU21" s="501">
        <v>3.8</v>
      </c>
      <c r="TXV21" s="501">
        <v>3.8</v>
      </c>
      <c r="TXW21" s="501">
        <v>4</v>
      </c>
      <c r="TXX21" s="501">
        <v>3.8</v>
      </c>
      <c r="TXY21" s="502">
        <v>3.7</v>
      </c>
      <c r="TXZ21" s="501">
        <v>3.3</v>
      </c>
      <c r="TYA21" s="501">
        <v>3.1</v>
      </c>
      <c r="TYB21" s="501">
        <v>3.1</v>
      </c>
      <c r="TYC21" s="501">
        <v>3.2</v>
      </c>
      <c r="TYD21" s="501">
        <v>3.1</v>
      </c>
      <c r="TYE21" s="501">
        <v>3.1</v>
      </c>
      <c r="TYF21" s="501">
        <v>2.9</v>
      </c>
      <c r="TYG21" s="501">
        <v>3</v>
      </c>
      <c r="TYH21" s="501">
        <v>2.9</v>
      </c>
      <c r="TYI21" s="501">
        <v>2.8</v>
      </c>
      <c r="TYJ21" s="501">
        <v>3.1</v>
      </c>
      <c r="TYK21" s="502">
        <v>3.4</v>
      </c>
      <c r="TYL21" s="499">
        <v>3.9</v>
      </c>
      <c r="TYM21" s="499">
        <v>4.2</v>
      </c>
      <c r="TYN21" s="499">
        <v>3.8</v>
      </c>
      <c r="TYO21" s="499">
        <v>3.3</v>
      </c>
      <c r="TYP21" s="499">
        <v>2.7</v>
      </c>
      <c r="TYQ21" s="499">
        <v>2.5</v>
      </c>
      <c r="TYR21" s="499">
        <v>2.7</v>
      </c>
      <c r="TYS21" s="499">
        <v>2.9</v>
      </c>
      <c r="TYT21" s="499">
        <v>2.8</v>
      </c>
      <c r="TYU21" s="499">
        <v>2.6</v>
      </c>
      <c r="TYV21" s="499">
        <v>2.4</v>
      </c>
      <c r="TYW21" s="500">
        <v>2.1</v>
      </c>
      <c r="TYX21" s="499">
        <v>2.1</v>
      </c>
      <c r="TYY21" s="499">
        <v>2.2000000000000002</v>
      </c>
      <c r="TYZ21" s="499">
        <v>2.6</v>
      </c>
      <c r="TZA21" s="499">
        <v>3.1</v>
      </c>
      <c r="TZB21" s="499">
        <v>3.6</v>
      </c>
      <c r="TZC21" s="499">
        <v>4.0999999999999996</v>
      </c>
      <c r="TZD21" s="499">
        <v>4.2</v>
      </c>
      <c r="TZE21" s="499">
        <v>4.3</v>
      </c>
      <c r="TZF21" s="499">
        <v>4.3</v>
      </c>
      <c r="TZG21" s="499">
        <v>4.5999999999999996</v>
      </c>
      <c r="TZH21" s="499">
        <v>5.2</v>
      </c>
      <c r="TZI21" s="500">
        <v>5.7</v>
      </c>
      <c r="TZJ21" s="499">
        <v>6.1</v>
      </c>
      <c r="TZK21" s="499">
        <v>6.4</v>
      </c>
      <c r="TZL21" s="499">
        <v>7</v>
      </c>
      <c r="TZM21" s="503" t="s">
        <v>284</v>
      </c>
      <c r="TZN21" s="499">
        <v>4</v>
      </c>
      <c r="TZO21" s="499">
        <v>4</v>
      </c>
      <c r="TZP21" s="499">
        <v>4</v>
      </c>
      <c r="TZQ21" s="499">
        <v>4</v>
      </c>
      <c r="TZR21" s="499">
        <v>4</v>
      </c>
      <c r="TZS21" s="499">
        <v>4</v>
      </c>
      <c r="TZT21" s="499">
        <v>3</v>
      </c>
      <c r="TZU21" s="499">
        <v>3</v>
      </c>
      <c r="TZV21" s="499">
        <v>4</v>
      </c>
      <c r="TZW21" s="499">
        <v>4</v>
      </c>
      <c r="TZX21" s="499">
        <v>4</v>
      </c>
      <c r="TZY21" s="500">
        <v>4</v>
      </c>
      <c r="TZZ21" s="501">
        <v>3.6</v>
      </c>
      <c r="UAA21" s="501">
        <v>3.5</v>
      </c>
      <c r="UAB21" s="501">
        <v>3.6</v>
      </c>
      <c r="UAC21" s="501">
        <v>3.5</v>
      </c>
      <c r="UAD21" s="501">
        <v>3.4</v>
      </c>
      <c r="UAE21" s="501">
        <v>3.6</v>
      </c>
      <c r="UAF21" s="501">
        <v>3.8</v>
      </c>
      <c r="UAG21" s="501">
        <v>3.8</v>
      </c>
      <c r="UAH21" s="501">
        <v>3.8</v>
      </c>
      <c r="UAI21" s="501">
        <v>4</v>
      </c>
      <c r="UAJ21" s="501">
        <v>3.8</v>
      </c>
      <c r="UAK21" s="502">
        <v>3.7</v>
      </c>
      <c r="UAL21" s="501">
        <v>3.3</v>
      </c>
      <c r="UAM21" s="501">
        <v>3.1</v>
      </c>
      <c r="UAN21" s="501">
        <v>3.1</v>
      </c>
      <c r="UAO21" s="501">
        <v>3.2</v>
      </c>
      <c r="UAP21" s="501">
        <v>3.1</v>
      </c>
      <c r="UAQ21" s="501">
        <v>3.1</v>
      </c>
      <c r="UAR21" s="501">
        <v>2.9</v>
      </c>
      <c r="UAS21" s="501">
        <v>3</v>
      </c>
      <c r="UAT21" s="501">
        <v>2.9</v>
      </c>
      <c r="UAU21" s="501">
        <v>2.8</v>
      </c>
      <c r="UAV21" s="501">
        <v>3.1</v>
      </c>
      <c r="UAW21" s="502">
        <v>3.4</v>
      </c>
      <c r="UAX21" s="499">
        <v>3.9</v>
      </c>
      <c r="UAY21" s="499">
        <v>4.2</v>
      </c>
      <c r="UAZ21" s="499">
        <v>3.8</v>
      </c>
      <c r="UBA21" s="499">
        <v>3.3</v>
      </c>
      <c r="UBB21" s="499">
        <v>2.7</v>
      </c>
      <c r="UBC21" s="499">
        <v>2.5</v>
      </c>
      <c r="UBD21" s="499">
        <v>2.7</v>
      </c>
      <c r="UBE21" s="499">
        <v>2.9</v>
      </c>
      <c r="UBF21" s="499">
        <v>2.8</v>
      </c>
      <c r="UBG21" s="499">
        <v>2.6</v>
      </c>
      <c r="UBH21" s="499">
        <v>2.4</v>
      </c>
      <c r="UBI21" s="500">
        <v>2.1</v>
      </c>
      <c r="UBJ21" s="499">
        <v>2.1</v>
      </c>
      <c r="UBK21" s="499">
        <v>2.2000000000000002</v>
      </c>
      <c r="UBL21" s="499">
        <v>2.6</v>
      </c>
      <c r="UBM21" s="499">
        <v>3.1</v>
      </c>
      <c r="UBN21" s="499">
        <v>3.6</v>
      </c>
      <c r="UBO21" s="499">
        <v>4.0999999999999996</v>
      </c>
      <c r="UBP21" s="499">
        <v>4.2</v>
      </c>
      <c r="UBQ21" s="499">
        <v>4.3</v>
      </c>
      <c r="UBR21" s="499">
        <v>4.3</v>
      </c>
      <c r="UBS21" s="499">
        <v>4.5999999999999996</v>
      </c>
      <c r="UBT21" s="499">
        <v>5.2</v>
      </c>
      <c r="UBU21" s="500">
        <v>5.7</v>
      </c>
      <c r="UBV21" s="499">
        <v>6.1</v>
      </c>
      <c r="UBW21" s="499">
        <v>6.4</v>
      </c>
      <c r="UBX21" s="499">
        <v>7</v>
      </c>
      <c r="UBY21" s="503" t="s">
        <v>284</v>
      </c>
      <c r="UBZ21" s="499">
        <v>4</v>
      </c>
      <c r="UCA21" s="499">
        <v>4</v>
      </c>
      <c r="UCB21" s="499">
        <v>4</v>
      </c>
      <c r="UCC21" s="499">
        <v>4</v>
      </c>
      <c r="UCD21" s="499">
        <v>4</v>
      </c>
      <c r="UCE21" s="499">
        <v>4</v>
      </c>
      <c r="UCF21" s="499">
        <v>3</v>
      </c>
      <c r="UCG21" s="499">
        <v>3</v>
      </c>
      <c r="UCH21" s="499">
        <v>4</v>
      </c>
      <c r="UCI21" s="499">
        <v>4</v>
      </c>
      <c r="UCJ21" s="499">
        <v>4</v>
      </c>
      <c r="UCK21" s="500">
        <v>4</v>
      </c>
      <c r="UCL21" s="501">
        <v>3.6</v>
      </c>
      <c r="UCM21" s="501">
        <v>3.5</v>
      </c>
      <c r="UCN21" s="501">
        <v>3.6</v>
      </c>
      <c r="UCO21" s="501">
        <v>3.5</v>
      </c>
      <c r="UCP21" s="501">
        <v>3.4</v>
      </c>
      <c r="UCQ21" s="501">
        <v>3.6</v>
      </c>
      <c r="UCR21" s="501">
        <v>3.8</v>
      </c>
      <c r="UCS21" s="501">
        <v>3.8</v>
      </c>
      <c r="UCT21" s="501">
        <v>3.8</v>
      </c>
      <c r="UCU21" s="501">
        <v>4</v>
      </c>
      <c r="UCV21" s="501">
        <v>3.8</v>
      </c>
      <c r="UCW21" s="502">
        <v>3.7</v>
      </c>
      <c r="UCX21" s="501">
        <v>3.3</v>
      </c>
      <c r="UCY21" s="501">
        <v>3.1</v>
      </c>
      <c r="UCZ21" s="501">
        <v>3.1</v>
      </c>
      <c r="UDA21" s="501">
        <v>3.2</v>
      </c>
      <c r="UDB21" s="501">
        <v>3.1</v>
      </c>
      <c r="UDC21" s="501">
        <v>3.1</v>
      </c>
      <c r="UDD21" s="501">
        <v>2.9</v>
      </c>
      <c r="UDE21" s="501">
        <v>3</v>
      </c>
      <c r="UDF21" s="501">
        <v>2.9</v>
      </c>
      <c r="UDG21" s="501">
        <v>2.8</v>
      </c>
      <c r="UDH21" s="501">
        <v>3.1</v>
      </c>
      <c r="UDI21" s="502">
        <v>3.4</v>
      </c>
      <c r="UDJ21" s="499">
        <v>3.9</v>
      </c>
      <c r="UDK21" s="499">
        <v>4.2</v>
      </c>
      <c r="UDL21" s="499">
        <v>3.8</v>
      </c>
      <c r="UDM21" s="499">
        <v>3.3</v>
      </c>
      <c r="UDN21" s="499">
        <v>2.7</v>
      </c>
      <c r="UDO21" s="499">
        <v>2.5</v>
      </c>
      <c r="UDP21" s="499">
        <v>2.7</v>
      </c>
      <c r="UDQ21" s="499">
        <v>2.9</v>
      </c>
      <c r="UDR21" s="499">
        <v>2.8</v>
      </c>
      <c r="UDS21" s="499">
        <v>2.6</v>
      </c>
      <c r="UDT21" s="499">
        <v>2.4</v>
      </c>
      <c r="UDU21" s="500">
        <v>2.1</v>
      </c>
      <c r="UDV21" s="499">
        <v>2.1</v>
      </c>
      <c r="UDW21" s="499">
        <v>2.2000000000000002</v>
      </c>
      <c r="UDX21" s="499">
        <v>2.6</v>
      </c>
      <c r="UDY21" s="499">
        <v>3.1</v>
      </c>
      <c r="UDZ21" s="499">
        <v>3.6</v>
      </c>
      <c r="UEA21" s="499">
        <v>4.0999999999999996</v>
      </c>
      <c r="UEB21" s="499">
        <v>4.2</v>
      </c>
      <c r="UEC21" s="499">
        <v>4.3</v>
      </c>
      <c r="UED21" s="499">
        <v>4.3</v>
      </c>
      <c r="UEE21" s="499">
        <v>4.5999999999999996</v>
      </c>
      <c r="UEF21" s="499">
        <v>5.2</v>
      </c>
      <c r="UEG21" s="500">
        <v>5.7</v>
      </c>
      <c r="UEH21" s="499">
        <v>6.1</v>
      </c>
      <c r="UEI21" s="499">
        <v>6.4</v>
      </c>
      <c r="UEJ21" s="499">
        <v>7</v>
      </c>
      <c r="UEK21" s="503" t="s">
        <v>284</v>
      </c>
      <c r="UEL21" s="499">
        <v>4</v>
      </c>
      <c r="UEM21" s="499">
        <v>4</v>
      </c>
      <c r="UEN21" s="499">
        <v>4</v>
      </c>
      <c r="UEO21" s="499">
        <v>4</v>
      </c>
      <c r="UEP21" s="499">
        <v>4</v>
      </c>
      <c r="UEQ21" s="499">
        <v>4</v>
      </c>
      <c r="UER21" s="499">
        <v>3</v>
      </c>
      <c r="UES21" s="499">
        <v>3</v>
      </c>
      <c r="UET21" s="499">
        <v>4</v>
      </c>
      <c r="UEU21" s="499">
        <v>4</v>
      </c>
      <c r="UEV21" s="499">
        <v>4</v>
      </c>
      <c r="UEW21" s="500">
        <v>4</v>
      </c>
      <c r="UEX21" s="501">
        <v>3.6</v>
      </c>
      <c r="UEY21" s="501">
        <v>3.5</v>
      </c>
      <c r="UEZ21" s="501">
        <v>3.6</v>
      </c>
      <c r="UFA21" s="501">
        <v>3.5</v>
      </c>
      <c r="UFB21" s="501">
        <v>3.4</v>
      </c>
      <c r="UFC21" s="501">
        <v>3.6</v>
      </c>
      <c r="UFD21" s="501">
        <v>3.8</v>
      </c>
      <c r="UFE21" s="501">
        <v>3.8</v>
      </c>
      <c r="UFF21" s="501">
        <v>3.8</v>
      </c>
      <c r="UFG21" s="501">
        <v>4</v>
      </c>
      <c r="UFH21" s="501">
        <v>3.8</v>
      </c>
      <c r="UFI21" s="502">
        <v>3.7</v>
      </c>
      <c r="UFJ21" s="501">
        <v>3.3</v>
      </c>
      <c r="UFK21" s="501">
        <v>3.1</v>
      </c>
      <c r="UFL21" s="501">
        <v>3.1</v>
      </c>
      <c r="UFM21" s="501">
        <v>3.2</v>
      </c>
      <c r="UFN21" s="501">
        <v>3.1</v>
      </c>
      <c r="UFO21" s="501">
        <v>3.1</v>
      </c>
      <c r="UFP21" s="501">
        <v>2.9</v>
      </c>
      <c r="UFQ21" s="501">
        <v>3</v>
      </c>
      <c r="UFR21" s="501">
        <v>2.9</v>
      </c>
      <c r="UFS21" s="501">
        <v>2.8</v>
      </c>
      <c r="UFT21" s="501">
        <v>3.1</v>
      </c>
      <c r="UFU21" s="502">
        <v>3.4</v>
      </c>
      <c r="UFV21" s="499">
        <v>3.9</v>
      </c>
      <c r="UFW21" s="499">
        <v>4.2</v>
      </c>
      <c r="UFX21" s="499">
        <v>3.8</v>
      </c>
      <c r="UFY21" s="499">
        <v>3.3</v>
      </c>
      <c r="UFZ21" s="499">
        <v>2.7</v>
      </c>
      <c r="UGA21" s="499">
        <v>2.5</v>
      </c>
      <c r="UGB21" s="499">
        <v>2.7</v>
      </c>
      <c r="UGC21" s="499">
        <v>2.9</v>
      </c>
      <c r="UGD21" s="499">
        <v>2.8</v>
      </c>
      <c r="UGE21" s="499">
        <v>2.6</v>
      </c>
      <c r="UGF21" s="499">
        <v>2.4</v>
      </c>
      <c r="UGG21" s="500">
        <v>2.1</v>
      </c>
      <c r="UGH21" s="499">
        <v>2.1</v>
      </c>
      <c r="UGI21" s="499">
        <v>2.2000000000000002</v>
      </c>
      <c r="UGJ21" s="499">
        <v>2.6</v>
      </c>
      <c r="UGK21" s="499">
        <v>3.1</v>
      </c>
      <c r="UGL21" s="499">
        <v>3.6</v>
      </c>
      <c r="UGM21" s="499">
        <v>4.0999999999999996</v>
      </c>
      <c r="UGN21" s="499">
        <v>4.2</v>
      </c>
      <c r="UGO21" s="499">
        <v>4.3</v>
      </c>
      <c r="UGP21" s="499">
        <v>4.3</v>
      </c>
      <c r="UGQ21" s="499">
        <v>4.5999999999999996</v>
      </c>
      <c r="UGR21" s="499">
        <v>5.2</v>
      </c>
      <c r="UGS21" s="500">
        <v>5.7</v>
      </c>
      <c r="UGT21" s="499">
        <v>6.1</v>
      </c>
      <c r="UGU21" s="499">
        <v>6.4</v>
      </c>
      <c r="UGV21" s="499">
        <v>7</v>
      </c>
      <c r="UGW21" s="503" t="s">
        <v>284</v>
      </c>
      <c r="UGX21" s="499">
        <v>4</v>
      </c>
      <c r="UGY21" s="499">
        <v>4</v>
      </c>
      <c r="UGZ21" s="499">
        <v>4</v>
      </c>
      <c r="UHA21" s="499">
        <v>4</v>
      </c>
      <c r="UHB21" s="499">
        <v>4</v>
      </c>
      <c r="UHC21" s="499">
        <v>4</v>
      </c>
      <c r="UHD21" s="499">
        <v>3</v>
      </c>
      <c r="UHE21" s="499">
        <v>3</v>
      </c>
      <c r="UHF21" s="499">
        <v>4</v>
      </c>
      <c r="UHG21" s="499">
        <v>4</v>
      </c>
      <c r="UHH21" s="499">
        <v>4</v>
      </c>
      <c r="UHI21" s="500">
        <v>4</v>
      </c>
      <c r="UHJ21" s="501">
        <v>3.6</v>
      </c>
      <c r="UHK21" s="501">
        <v>3.5</v>
      </c>
      <c r="UHL21" s="501">
        <v>3.6</v>
      </c>
      <c r="UHM21" s="501">
        <v>3.5</v>
      </c>
      <c r="UHN21" s="501">
        <v>3.4</v>
      </c>
      <c r="UHO21" s="501">
        <v>3.6</v>
      </c>
      <c r="UHP21" s="501">
        <v>3.8</v>
      </c>
      <c r="UHQ21" s="501">
        <v>3.8</v>
      </c>
      <c r="UHR21" s="501">
        <v>3.8</v>
      </c>
      <c r="UHS21" s="501">
        <v>4</v>
      </c>
      <c r="UHT21" s="501">
        <v>3.8</v>
      </c>
      <c r="UHU21" s="502">
        <v>3.7</v>
      </c>
      <c r="UHV21" s="501">
        <v>3.3</v>
      </c>
      <c r="UHW21" s="501">
        <v>3.1</v>
      </c>
      <c r="UHX21" s="501">
        <v>3.1</v>
      </c>
      <c r="UHY21" s="501">
        <v>3.2</v>
      </c>
      <c r="UHZ21" s="501">
        <v>3.1</v>
      </c>
      <c r="UIA21" s="501">
        <v>3.1</v>
      </c>
      <c r="UIB21" s="501">
        <v>2.9</v>
      </c>
      <c r="UIC21" s="501">
        <v>3</v>
      </c>
      <c r="UID21" s="501">
        <v>2.9</v>
      </c>
      <c r="UIE21" s="501">
        <v>2.8</v>
      </c>
      <c r="UIF21" s="501">
        <v>3.1</v>
      </c>
      <c r="UIG21" s="502">
        <v>3.4</v>
      </c>
      <c r="UIH21" s="499">
        <v>3.9</v>
      </c>
      <c r="UII21" s="499">
        <v>4.2</v>
      </c>
      <c r="UIJ21" s="499">
        <v>3.8</v>
      </c>
      <c r="UIK21" s="499">
        <v>3.3</v>
      </c>
      <c r="UIL21" s="499">
        <v>2.7</v>
      </c>
      <c r="UIM21" s="499">
        <v>2.5</v>
      </c>
      <c r="UIN21" s="499">
        <v>2.7</v>
      </c>
      <c r="UIO21" s="499">
        <v>2.9</v>
      </c>
      <c r="UIP21" s="499">
        <v>2.8</v>
      </c>
      <c r="UIQ21" s="499">
        <v>2.6</v>
      </c>
      <c r="UIR21" s="499">
        <v>2.4</v>
      </c>
      <c r="UIS21" s="500">
        <v>2.1</v>
      </c>
      <c r="UIT21" s="499">
        <v>2.1</v>
      </c>
      <c r="UIU21" s="499">
        <v>2.2000000000000002</v>
      </c>
      <c r="UIV21" s="499">
        <v>2.6</v>
      </c>
      <c r="UIW21" s="499">
        <v>3.1</v>
      </c>
      <c r="UIX21" s="499">
        <v>3.6</v>
      </c>
      <c r="UIY21" s="499">
        <v>4.0999999999999996</v>
      </c>
      <c r="UIZ21" s="499">
        <v>4.2</v>
      </c>
      <c r="UJA21" s="499">
        <v>4.3</v>
      </c>
      <c r="UJB21" s="499">
        <v>4.3</v>
      </c>
      <c r="UJC21" s="499">
        <v>4.5999999999999996</v>
      </c>
      <c r="UJD21" s="499">
        <v>5.2</v>
      </c>
      <c r="UJE21" s="500">
        <v>5.7</v>
      </c>
      <c r="UJF21" s="499">
        <v>6.1</v>
      </c>
      <c r="UJG21" s="499">
        <v>6.4</v>
      </c>
      <c r="UJH21" s="499">
        <v>7</v>
      </c>
      <c r="UJI21" s="503" t="s">
        <v>284</v>
      </c>
      <c r="UJJ21" s="499">
        <v>4</v>
      </c>
      <c r="UJK21" s="499">
        <v>4</v>
      </c>
      <c r="UJL21" s="499">
        <v>4</v>
      </c>
      <c r="UJM21" s="499">
        <v>4</v>
      </c>
      <c r="UJN21" s="499">
        <v>4</v>
      </c>
      <c r="UJO21" s="499">
        <v>4</v>
      </c>
      <c r="UJP21" s="499">
        <v>3</v>
      </c>
      <c r="UJQ21" s="499">
        <v>3</v>
      </c>
      <c r="UJR21" s="499">
        <v>4</v>
      </c>
      <c r="UJS21" s="499">
        <v>4</v>
      </c>
      <c r="UJT21" s="499">
        <v>4</v>
      </c>
      <c r="UJU21" s="500">
        <v>4</v>
      </c>
      <c r="UJV21" s="501">
        <v>3.6</v>
      </c>
      <c r="UJW21" s="501">
        <v>3.5</v>
      </c>
      <c r="UJX21" s="501">
        <v>3.6</v>
      </c>
      <c r="UJY21" s="501">
        <v>3.5</v>
      </c>
      <c r="UJZ21" s="501">
        <v>3.4</v>
      </c>
      <c r="UKA21" s="501">
        <v>3.6</v>
      </c>
      <c r="UKB21" s="501">
        <v>3.8</v>
      </c>
      <c r="UKC21" s="501">
        <v>3.8</v>
      </c>
      <c r="UKD21" s="501">
        <v>3.8</v>
      </c>
      <c r="UKE21" s="501">
        <v>4</v>
      </c>
      <c r="UKF21" s="501">
        <v>3.8</v>
      </c>
      <c r="UKG21" s="502">
        <v>3.7</v>
      </c>
      <c r="UKH21" s="501">
        <v>3.3</v>
      </c>
      <c r="UKI21" s="501">
        <v>3.1</v>
      </c>
      <c r="UKJ21" s="501">
        <v>3.1</v>
      </c>
      <c r="UKK21" s="501">
        <v>3.2</v>
      </c>
      <c r="UKL21" s="501">
        <v>3.1</v>
      </c>
      <c r="UKM21" s="501">
        <v>3.1</v>
      </c>
      <c r="UKN21" s="501">
        <v>2.9</v>
      </c>
      <c r="UKO21" s="501">
        <v>3</v>
      </c>
      <c r="UKP21" s="501">
        <v>2.9</v>
      </c>
      <c r="UKQ21" s="501">
        <v>2.8</v>
      </c>
      <c r="UKR21" s="501">
        <v>3.1</v>
      </c>
      <c r="UKS21" s="502">
        <v>3.4</v>
      </c>
      <c r="UKT21" s="499">
        <v>3.9</v>
      </c>
      <c r="UKU21" s="499">
        <v>4.2</v>
      </c>
      <c r="UKV21" s="499">
        <v>3.8</v>
      </c>
      <c r="UKW21" s="499">
        <v>3.3</v>
      </c>
      <c r="UKX21" s="499">
        <v>2.7</v>
      </c>
      <c r="UKY21" s="499">
        <v>2.5</v>
      </c>
      <c r="UKZ21" s="499">
        <v>2.7</v>
      </c>
      <c r="ULA21" s="499">
        <v>2.9</v>
      </c>
      <c r="ULB21" s="499">
        <v>2.8</v>
      </c>
      <c r="ULC21" s="499">
        <v>2.6</v>
      </c>
      <c r="ULD21" s="499">
        <v>2.4</v>
      </c>
      <c r="ULE21" s="500">
        <v>2.1</v>
      </c>
      <c r="ULF21" s="499">
        <v>2.1</v>
      </c>
      <c r="ULG21" s="499">
        <v>2.2000000000000002</v>
      </c>
      <c r="ULH21" s="499">
        <v>2.6</v>
      </c>
      <c r="ULI21" s="499">
        <v>3.1</v>
      </c>
      <c r="ULJ21" s="499">
        <v>3.6</v>
      </c>
      <c r="ULK21" s="499">
        <v>4.0999999999999996</v>
      </c>
      <c r="ULL21" s="499">
        <v>4.2</v>
      </c>
      <c r="ULM21" s="499">
        <v>4.3</v>
      </c>
      <c r="ULN21" s="499">
        <v>4.3</v>
      </c>
      <c r="ULO21" s="499">
        <v>4.5999999999999996</v>
      </c>
      <c r="ULP21" s="499">
        <v>5.2</v>
      </c>
      <c r="ULQ21" s="500">
        <v>5.7</v>
      </c>
      <c r="ULR21" s="499">
        <v>6.1</v>
      </c>
      <c r="ULS21" s="499">
        <v>6.4</v>
      </c>
      <c r="ULT21" s="499">
        <v>7</v>
      </c>
      <c r="ULU21" s="503" t="s">
        <v>284</v>
      </c>
      <c r="ULV21" s="499">
        <v>4</v>
      </c>
      <c r="ULW21" s="499">
        <v>4</v>
      </c>
      <c r="ULX21" s="499">
        <v>4</v>
      </c>
      <c r="ULY21" s="499">
        <v>4</v>
      </c>
      <c r="ULZ21" s="499">
        <v>4</v>
      </c>
      <c r="UMA21" s="499">
        <v>4</v>
      </c>
      <c r="UMB21" s="499">
        <v>3</v>
      </c>
      <c r="UMC21" s="499">
        <v>3</v>
      </c>
      <c r="UMD21" s="499">
        <v>4</v>
      </c>
      <c r="UME21" s="499">
        <v>4</v>
      </c>
      <c r="UMF21" s="499">
        <v>4</v>
      </c>
      <c r="UMG21" s="500">
        <v>4</v>
      </c>
      <c r="UMH21" s="501">
        <v>3.6</v>
      </c>
      <c r="UMI21" s="501">
        <v>3.5</v>
      </c>
      <c r="UMJ21" s="501">
        <v>3.6</v>
      </c>
      <c r="UMK21" s="501">
        <v>3.5</v>
      </c>
      <c r="UML21" s="501">
        <v>3.4</v>
      </c>
      <c r="UMM21" s="501">
        <v>3.6</v>
      </c>
      <c r="UMN21" s="501">
        <v>3.8</v>
      </c>
      <c r="UMO21" s="501">
        <v>3.8</v>
      </c>
      <c r="UMP21" s="501">
        <v>3.8</v>
      </c>
      <c r="UMQ21" s="501">
        <v>4</v>
      </c>
      <c r="UMR21" s="501">
        <v>3.8</v>
      </c>
      <c r="UMS21" s="502">
        <v>3.7</v>
      </c>
      <c r="UMT21" s="501">
        <v>3.3</v>
      </c>
      <c r="UMU21" s="501">
        <v>3.1</v>
      </c>
      <c r="UMV21" s="501">
        <v>3.1</v>
      </c>
      <c r="UMW21" s="501">
        <v>3.2</v>
      </c>
      <c r="UMX21" s="501">
        <v>3.1</v>
      </c>
      <c r="UMY21" s="501">
        <v>3.1</v>
      </c>
      <c r="UMZ21" s="501">
        <v>2.9</v>
      </c>
      <c r="UNA21" s="501">
        <v>3</v>
      </c>
      <c r="UNB21" s="501">
        <v>2.9</v>
      </c>
      <c r="UNC21" s="501">
        <v>2.8</v>
      </c>
      <c r="UND21" s="501">
        <v>3.1</v>
      </c>
      <c r="UNE21" s="502">
        <v>3.4</v>
      </c>
      <c r="UNF21" s="499">
        <v>3.9</v>
      </c>
      <c r="UNG21" s="499">
        <v>4.2</v>
      </c>
      <c r="UNH21" s="499">
        <v>3.8</v>
      </c>
      <c r="UNI21" s="499">
        <v>3.3</v>
      </c>
      <c r="UNJ21" s="499">
        <v>2.7</v>
      </c>
      <c r="UNK21" s="499">
        <v>2.5</v>
      </c>
      <c r="UNL21" s="499">
        <v>2.7</v>
      </c>
      <c r="UNM21" s="499">
        <v>2.9</v>
      </c>
      <c r="UNN21" s="499">
        <v>2.8</v>
      </c>
      <c r="UNO21" s="499">
        <v>2.6</v>
      </c>
      <c r="UNP21" s="499">
        <v>2.4</v>
      </c>
      <c r="UNQ21" s="500">
        <v>2.1</v>
      </c>
      <c r="UNR21" s="499">
        <v>2.1</v>
      </c>
      <c r="UNS21" s="499">
        <v>2.2000000000000002</v>
      </c>
      <c r="UNT21" s="499">
        <v>2.6</v>
      </c>
      <c r="UNU21" s="499">
        <v>3.1</v>
      </c>
      <c r="UNV21" s="499">
        <v>3.6</v>
      </c>
      <c r="UNW21" s="499">
        <v>4.0999999999999996</v>
      </c>
      <c r="UNX21" s="499">
        <v>4.2</v>
      </c>
      <c r="UNY21" s="499">
        <v>4.3</v>
      </c>
      <c r="UNZ21" s="499">
        <v>4.3</v>
      </c>
      <c r="UOA21" s="499">
        <v>4.5999999999999996</v>
      </c>
      <c r="UOB21" s="499">
        <v>5.2</v>
      </c>
      <c r="UOC21" s="500">
        <v>5.7</v>
      </c>
      <c r="UOD21" s="499">
        <v>6.1</v>
      </c>
      <c r="UOE21" s="499">
        <v>6.4</v>
      </c>
      <c r="UOF21" s="499">
        <v>7</v>
      </c>
      <c r="UOG21" s="503" t="s">
        <v>284</v>
      </c>
      <c r="UOH21" s="499">
        <v>4</v>
      </c>
      <c r="UOI21" s="499">
        <v>4</v>
      </c>
      <c r="UOJ21" s="499">
        <v>4</v>
      </c>
      <c r="UOK21" s="499">
        <v>4</v>
      </c>
      <c r="UOL21" s="499">
        <v>4</v>
      </c>
      <c r="UOM21" s="499">
        <v>4</v>
      </c>
      <c r="UON21" s="499">
        <v>3</v>
      </c>
      <c r="UOO21" s="499">
        <v>3</v>
      </c>
      <c r="UOP21" s="499">
        <v>4</v>
      </c>
      <c r="UOQ21" s="499">
        <v>4</v>
      </c>
      <c r="UOR21" s="499">
        <v>4</v>
      </c>
      <c r="UOS21" s="500">
        <v>4</v>
      </c>
      <c r="UOT21" s="501">
        <v>3.6</v>
      </c>
      <c r="UOU21" s="501">
        <v>3.5</v>
      </c>
      <c r="UOV21" s="501">
        <v>3.6</v>
      </c>
      <c r="UOW21" s="501">
        <v>3.5</v>
      </c>
      <c r="UOX21" s="501">
        <v>3.4</v>
      </c>
      <c r="UOY21" s="501">
        <v>3.6</v>
      </c>
      <c r="UOZ21" s="501">
        <v>3.8</v>
      </c>
      <c r="UPA21" s="501">
        <v>3.8</v>
      </c>
      <c r="UPB21" s="501">
        <v>3.8</v>
      </c>
      <c r="UPC21" s="501">
        <v>4</v>
      </c>
      <c r="UPD21" s="501">
        <v>3.8</v>
      </c>
      <c r="UPE21" s="502">
        <v>3.7</v>
      </c>
      <c r="UPF21" s="501">
        <v>3.3</v>
      </c>
      <c r="UPG21" s="501">
        <v>3.1</v>
      </c>
      <c r="UPH21" s="501">
        <v>3.1</v>
      </c>
      <c r="UPI21" s="501">
        <v>3.2</v>
      </c>
      <c r="UPJ21" s="501">
        <v>3.1</v>
      </c>
      <c r="UPK21" s="501">
        <v>3.1</v>
      </c>
      <c r="UPL21" s="501">
        <v>2.9</v>
      </c>
      <c r="UPM21" s="501">
        <v>3</v>
      </c>
      <c r="UPN21" s="501">
        <v>2.9</v>
      </c>
      <c r="UPO21" s="501">
        <v>2.8</v>
      </c>
      <c r="UPP21" s="501">
        <v>3.1</v>
      </c>
      <c r="UPQ21" s="502">
        <v>3.4</v>
      </c>
      <c r="UPR21" s="499">
        <v>3.9</v>
      </c>
      <c r="UPS21" s="499">
        <v>4.2</v>
      </c>
      <c r="UPT21" s="499">
        <v>3.8</v>
      </c>
      <c r="UPU21" s="499">
        <v>3.3</v>
      </c>
      <c r="UPV21" s="499">
        <v>2.7</v>
      </c>
      <c r="UPW21" s="499">
        <v>2.5</v>
      </c>
      <c r="UPX21" s="499">
        <v>2.7</v>
      </c>
      <c r="UPY21" s="499">
        <v>2.9</v>
      </c>
      <c r="UPZ21" s="499">
        <v>2.8</v>
      </c>
      <c r="UQA21" s="499">
        <v>2.6</v>
      </c>
      <c r="UQB21" s="499">
        <v>2.4</v>
      </c>
      <c r="UQC21" s="500">
        <v>2.1</v>
      </c>
      <c r="UQD21" s="499">
        <v>2.1</v>
      </c>
      <c r="UQE21" s="499">
        <v>2.2000000000000002</v>
      </c>
      <c r="UQF21" s="499">
        <v>2.6</v>
      </c>
      <c r="UQG21" s="499">
        <v>3.1</v>
      </c>
      <c r="UQH21" s="499">
        <v>3.6</v>
      </c>
      <c r="UQI21" s="499">
        <v>4.0999999999999996</v>
      </c>
      <c r="UQJ21" s="499">
        <v>4.2</v>
      </c>
      <c r="UQK21" s="499">
        <v>4.3</v>
      </c>
      <c r="UQL21" s="499">
        <v>4.3</v>
      </c>
      <c r="UQM21" s="499">
        <v>4.5999999999999996</v>
      </c>
      <c r="UQN21" s="499">
        <v>5.2</v>
      </c>
      <c r="UQO21" s="500">
        <v>5.7</v>
      </c>
      <c r="UQP21" s="499">
        <v>6.1</v>
      </c>
      <c r="UQQ21" s="499">
        <v>6.4</v>
      </c>
      <c r="UQR21" s="499">
        <v>7</v>
      </c>
      <c r="UQS21" s="503" t="s">
        <v>284</v>
      </c>
      <c r="UQT21" s="499">
        <v>4</v>
      </c>
      <c r="UQU21" s="499">
        <v>4</v>
      </c>
      <c r="UQV21" s="499">
        <v>4</v>
      </c>
      <c r="UQW21" s="499">
        <v>4</v>
      </c>
      <c r="UQX21" s="499">
        <v>4</v>
      </c>
      <c r="UQY21" s="499">
        <v>4</v>
      </c>
      <c r="UQZ21" s="499">
        <v>3</v>
      </c>
      <c r="URA21" s="499">
        <v>3</v>
      </c>
      <c r="URB21" s="499">
        <v>4</v>
      </c>
      <c r="URC21" s="499">
        <v>4</v>
      </c>
      <c r="URD21" s="499">
        <v>4</v>
      </c>
      <c r="URE21" s="500">
        <v>4</v>
      </c>
      <c r="URF21" s="501">
        <v>3.6</v>
      </c>
      <c r="URG21" s="501">
        <v>3.5</v>
      </c>
      <c r="URH21" s="501">
        <v>3.6</v>
      </c>
      <c r="URI21" s="501">
        <v>3.5</v>
      </c>
      <c r="URJ21" s="501">
        <v>3.4</v>
      </c>
      <c r="URK21" s="501">
        <v>3.6</v>
      </c>
      <c r="URL21" s="501">
        <v>3.8</v>
      </c>
      <c r="URM21" s="501">
        <v>3.8</v>
      </c>
      <c r="URN21" s="501">
        <v>3.8</v>
      </c>
      <c r="URO21" s="501">
        <v>4</v>
      </c>
      <c r="URP21" s="501">
        <v>3.8</v>
      </c>
      <c r="URQ21" s="502">
        <v>3.7</v>
      </c>
      <c r="URR21" s="501">
        <v>3.3</v>
      </c>
      <c r="URS21" s="501">
        <v>3.1</v>
      </c>
      <c r="URT21" s="501">
        <v>3.1</v>
      </c>
      <c r="URU21" s="501">
        <v>3.2</v>
      </c>
      <c r="URV21" s="501">
        <v>3.1</v>
      </c>
      <c r="URW21" s="501">
        <v>3.1</v>
      </c>
      <c r="URX21" s="501">
        <v>2.9</v>
      </c>
      <c r="URY21" s="501">
        <v>3</v>
      </c>
      <c r="URZ21" s="501">
        <v>2.9</v>
      </c>
      <c r="USA21" s="501">
        <v>2.8</v>
      </c>
      <c r="USB21" s="501">
        <v>3.1</v>
      </c>
      <c r="USC21" s="502">
        <v>3.4</v>
      </c>
      <c r="USD21" s="499">
        <v>3.9</v>
      </c>
      <c r="USE21" s="499">
        <v>4.2</v>
      </c>
      <c r="USF21" s="499">
        <v>3.8</v>
      </c>
      <c r="USG21" s="499">
        <v>3.3</v>
      </c>
      <c r="USH21" s="499">
        <v>2.7</v>
      </c>
      <c r="USI21" s="499">
        <v>2.5</v>
      </c>
      <c r="USJ21" s="499">
        <v>2.7</v>
      </c>
      <c r="USK21" s="499">
        <v>2.9</v>
      </c>
      <c r="USL21" s="499">
        <v>2.8</v>
      </c>
      <c r="USM21" s="499">
        <v>2.6</v>
      </c>
      <c r="USN21" s="499">
        <v>2.4</v>
      </c>
      <c r="USO21" s="500">
        <v>2.1</v>
      </c>
      <c r="USP21" s="499">
        <v>2.1</v>
      </c>
      <c r="USQ21" s="499">
        <v>2.2000000000000002</v>
      </c>
      <c r="USR21" s="499">
        <v>2.6</v>
      </c>
      <c r="USS21" s="499">
        <v>3.1</v>
      </c>
      <c r="UST21" s="499">
        <v>3.6</v>
      </c>
      <c r="USU21" s="499">
        <v>4.0999999999999996</v>
      </c>
      <c r="USV21" s="499">
        <v>4.2</v>
      </c>
      <c r="USW21" s="499">
        <v>4.3</v>
      </c>
      <c r="USX21" s="499">
        <v>4.3</v>
      </c>
      <c r="USY21" s="499">
        <v>4.5999999999999996</v>
      </c>
      <c r="USZ21" s="499">
        <v>5.2</v>
      </c>
      <c r="UTA21" s="500">
        <v>5.7</v>
      </c>
      <c r="UTB21" s="499">
        <v>6.1</v>
      </c>
      <c r="UTC21" s="499">
        <v>6.4</v>
      </c>
      <c r="UTD21" s="499">
        <v>7</v>
      </c>
      <c r="UTE21" s="503" t="s">
        <v>284</v>
      </c>
      <c r="UTF21" s="499">
        <v>4</v>
      </c>
      <c r="UTG21" s="499">
        <v>4</v>
      </c>
      <c r="UTH21" s="499">
        <v>4</v>
      </c>
      <c r="UTI21" s="499">
        <v>4</v>
      </c>
      <c r="UTJ21" s="499">
        <v>4</v>
      </c>
      <c r="UTK21" s="499">
        <v>4</v>
      </c>
      <c r="UTL21" s="499">
        <v>3</v>
      </c>
      <c r="UTM21" s="499">
        <v>3</v>
      </c>
      <c r="UTN21" s="499">
        <v>4</v>
      </c>
      <c r="UTO21" s="499">
        <v>4</v>
      </c>
      <c r="UTP21" s="499">
        <v>4</v>
      </c>
      <c r="UTQ21" s="500">
        <v>4</v>
      </c>
      <c r="UTR21" s="501">
        <v>3.6</v>
      </c>
      <c r="UTS21" s="501">
        <v>3.5</v>
      </c>
      <c r="UTT21" s="501">
        <v>3.6</v>
      </c>
      <c r="UTU21" s="501">
        <v>3.5</v>
      </c>
      <c r="UTV21" s="501">
        <v>3.4</v>
      </c>
      <c r="UTW21" s="501">
        <v>3.6</v>
      </c>
      <c r="UTX21" s="501">
        <v>3.8</v>
      </c>
      <c r="UTY21" s="501">
        <v>3.8</v>
      </c>
      <c r="UTZ21" s="501">
        <v>3.8</v>
      </c>
      <c r="UUA21" s="501">
        <v>4</v>
      </c>
      <c r="UUB21" s="501">
        <v>3.8</v>
      </c>
      <c r="UUC21" s="502">
        <v>3.7</v>
      </c>
      <c r="UUD21" s="501">
        <v>3.3</v>
      </c>
      <c r="UUE21" s="501">
        <v>3.1</v>
      </c>
      <c r="UUF21" s="501">
        <v>3.1</v>
      </c>
      <c r="UUG21" s="501">
        <v>3.2</v>
      </c>
      <c r="UUH21" s="501">
        <v>3.1</v>
      </c>
      <c r="UUI21" s="501">
        <v>3.1</v>
      </c>
      <c r="UUJ21" s="501">
        <v>2.9</v>
      </c>
      <c r="UUK21" s="501">
        <v>3</v>
      </c>
      <c r="UUL21" s="501">
        <v>2.9</v>
      </c>
      <c r="UUM21" s="501">
        <v>2.8</v>
      </c>
      <c r="UUN21" s="501">
        <v>3.1</v>
      </c>
      <c r="UUO21" s="502">
        <v>3.4</v>
      </c>
      <c r="UUP21" s="499">
        <v>3.9</v>
      </c>
      <c r="UUQ21" s="499">
        <v>4.2</v>
      </c>
      <c r="UUR21" s="499">
        <v>3.8</v>
      </c>
      <c r="UUS21" s="499">
        <v>3.3</v>
      </c>
      <c r="UUT21" s="499">
        <v>2.7</v>
      </c>
      <c r="UUU21" s="499">
        <v>2.5</v>
      </c>
      <c r="UUV21" s="499">
        <v>2.7</v>
      </c>
      <c r="UUW21" s="499">
        <v>2.9</v>
      </c>
      <c r="UUX21" s="499">
        <v>2.8</v>
      </c>
      <c r="UUY21" s="499">
        <v>2.6</v>
      </c>
      <c r="UUZ21" s="499">
        <v>2.4</v>
      </c>
      <c r="UVA21" s="500">
        <v>2.1</v>
      </c>
      <c r="UVB21" s="499">
        <v>2.1</v>
      </c>
      <c r="UVC21" s="499">
        <v>2.2000000000000002</v>
      </c>
      <c r="UVD21" s="499">
        <v>2.6</v>
      </c>
      <c r="UVE21" s="499">
        <v>3.1</v>
      </c>
      <c r="UVF21" s="499">
        <v>3.6</v>
      </c>
      <c r="UVG21" s="499">
        <v>4.0999999999999996</v>
      </c>
      <c r="UVH21" s="499">
        <v>4.2</v>
      </c>
      <c r="UVI21" s="499">
        <v>4.3</v>
      </c>
      <c r="UVJ21" s="499">
        <v>4.3</v>
      </c>
      <c r="UVK21" s="499">
        <v>4.5999999999999996</v>
      </c>
      <c r="UVL21" s="499">
        <v>5.2</v>
      </c>
      <c r="UVM21" s="500">
        <v>5.7</v>
      </c>
      <c r="UVN21" s="499">
        <v>6.1</v>
      </c>
      <c r="UVO21" s="499">
        <v>6.4</v>
      </c>
      <c r="UVP21" s="499">
        <v>7</v>
      </c>
      <c r="UVQ21" s="503" t="s">
        <v>284</v>
      </c>
      <c r="UVR21" s="499">
        <v>4</v>
      </c>
      <c r="UVS21" s="499">
        <v>4</v>
      </c>
      <c r="UVT21" s="499">
        <v>4</v>
      </c>
      <c r="UVU21" s="499">
        <v>4</v>
      </c>
      <c r="UVV21" s="499">
        <v>4</v>
      </c>
      <c r="UVW21" s="499">
        <v>4</v>
      </c>
      <c r="UVX21" s="499">
        <v>3</v>
      </c>
      <c r="UVY21" s="499">
        <v>3</v>
      </c>
      <c r="UVZ21" s="499">
        <v>4</v>
      </c>
      <c r="UWA21" s="499">
        <v>4</v>
      </c>
      <c r="UWB21" s="499">
        <v>4</v>
      </c>
      <c r="UWC21" s="500">
        <v>4</v>
      </c>
      <c r="UWD21" s="501">
        <v>3.6</v>
      </c>
      <c r="UWE21" s="501">
        <v>3.5</v>
      </c>
      <c r="UWF21" s="501">
        <v>3.6</v>
      </c>
      <c r="UWG21" s="501">
        <v>3.5</v>
      </c>
      <c r="UWH21" s="501">
        <v>3.4</v>
      </c>
      <c r="UWI21" s="501">
        <v>3.6</v>
      </c>
      <c r="UWJ21" s="501">
        <v>3.8</v>
      </c>
      <c r="UWK21" s="501">
        <v>3.8</v>
      </c>
      <c r="UWL21" s="501">
        <v>3.8</v>
      </c>
      <c r="UWM21" s="501">
        <v>4</v>
      </c>
      <c r="UWN21" s="501">
        <v>3.8</v>
      </c>
      <c r="UWO21" s="502">
        <v>3.7</v>
      </c>
      <c r="UWP21" s="501">
        <v>3.3</v>
      </c>
      <c r="UWQ21" s="501">
        <v>3.1</v>
      </c>
      <c r="UWR21" s="501">
        <v>3.1</v>
      </c>
      <c r="UWS21" s="501">
        <v>3.2</v>
      </c>
      <c r="UWT21" s="501">
        <v>3.1</v>
      </c>
      <c r="UWU21" s="501">
        <v>3.1</v>
      </c>
      <c r="UWV21" s="501">
        <v>2.9</v>
      </c>
      <c r="UWW21" s="501">
        <v>3</v>
      </c>
      <c r="UWX21" s="501">
        <v>2.9</v>
      </c>
      <c r="UWY21" s="501">
        <v>2.8</v>
      </c>
      <c r="UWZ21" s="501">
        <v>3.1</v>
      </c>
      <c r="UXA21" s="502">
        <v>3.4</v>
      </c>
      <c r="UXB21" s="499">
        <v>3.9</v>
      </c>
      <c r="UXC21" s="499">
        <v>4.2</v>
      </c>
      <c r="UXD21" s="499">
        <v>3.8</v>
      </c>
      <c r="UXE21" s="499">
        <v>3.3</v>
      </c>
      <c r="UXF21" s="499">
        <v>2.7</v>
      </c>
      <c r="UXG21" s="499">
        <v>2.5</v>
      </c>
      <c r="UXH21" s="499">
        <v>2.7</v>
      </c>
      <c r="UXI21" s="499">
        <v>2.9</v>
      </c>
      <c r="UXJ21" s="499">
        <v>2.8</v>
      </c>
      <c r="UXK21" s="499">
        <v>2.6</v>
      </c>
      <c r="UXL21" s="499">
        <v>2.4</v>
      </c>
      <c r="UXM21" s="500">
        <v>2.1</v>
      </c>
      <c r="UXN21" s="499">
        <v>2.1</v>
      </c>
      <c r="UXO21" s="499">
        <v>2.2000000000000002</v>
      </c>
      <c r="UXP21" s="499">
        <v>2.6</v>
      </c>
      <c r="UXQ21" s="499">
        <v>3.1</v>
      </c>
      <c r="UXR21" s="499">
        <v>3.6</v>
      </c>
      <c r="UXS21" s="499">
        <v>4.0999999999999996</v>
      </c>
      <c r="UXT21" s="499">
        <v>4.2</v>
      </c>
      <c r="UXU21" s="499">
        <v>4.3</v>
      </c>
      <c r="UXV21" s="499">
        <v>4.3</v>
      </c>
      <c r="UXW21" s="499">
        <v>4.5999999999999996</v>
      </c>
      <c r="UXX21" s="499">
        <v>5.2</v>
      </c>
      <c r="UXY21" s="500">
        <v>5.7</v>
      </c>
      <c r="UXZ21" s="499">
        <v>6.1</v>
      </c>
      <c r="UYA21" s="499">
        <v>6.4</v>
      </c>
      <c r="UYB21" s="499">
        <v>7</v>
      </c>
      <c r="UYC21" s="503" t="s">
        <v>284</v>
      </c>
      <c r="UYD21" s="499">
        <v>4</v>
      </c>
      <c r="UYE21" s="499">
        <v>4</v>
      </c>
      <c r="UYF21" s="499">
        <v>4</v>
      </c>
      <c r="UYG21" s="499">
        <v>4</v>
      </c>
      <c r="UYH21" s="499">
        <v>4</v>
      </c>
      <c r="UYI21" s="499">
        <v>4</v>
      </c>
      <c r="UYJ21" s="499">
        <v>3</v>
      </c>
      <c r="UYK21" s="499">
        <v>3</v>
      </c>
      <c r="UYL21" s="499">
        <v>4</v>
      </c>
      <c r="UYM21" s="499">
        <v>4</v>
      </c>
      <c r="UYN21" s="499">
        <v>4</v>
      </c>
      <c r="UYO21" s="500">
        <v>4</v>
      </c>
      <c r="UYP21" s="501">
        <v>3.6</v>
      </c>
      <c r="UYQ21" s="501">
        <v>3.5</v>
      </c>
      <c r="UYR21" s="501">
        <v>3.6</v>
      </c>
      <c r="UYS21" s="501">
        <v>3.5</v>
      </c>
      <c r="UYT21" s="501">
        <v>3.4</v>
      </c>
      <c r="UYU21" s="501">
        <v>3.6</v>
      </c>
      <c r="UYV21" s="501">
        <v>3.8</v>
      </c>
      <c r="UYW21" s="501">
        <v>3.8</v>
      </c>
      <c r="UYX21" s="501">
        <v>3.8</v>
      </c>
      <c r="UYY21" s="501">
        <v>4</v>
      </c>
      <c r="UYZ21" s="501">
        <v>3.8</v>
      </c>
      <c r="UZA21" s="502">
        <v>3.7</v>
      </c>
      <c r="UZB21" s="501">
        <v>3.3</v>
      </c>
      <c r="UZC21" s="501">
        <v>3.1</v>
      </c>
      <c r="UZD21" s="501">
        <v>3.1</v>
      </c>
      <c r="UZE21" s="501">
        <v>3.2</v>
      </c>
      <c r="UZF21" s="501">
        <v>3.1</v>
      </c>
      <c r="UZG21" s="501">
        <v>3.1</v>
      </c>
      <c r="UZH21" s="501">
        <v>2.9</v>
      </c>
      <c r="UZI21" s="501">
        <v>3</v>
      </c>
      <c r="UZJ21" s="501">
        <v>2.9</v>
      </c>
      <c r="UZK21" s="501">
        <v>2.8</v>
      </c>
      <c r="UZL21" s="501">
        <v>3.1</v>
      </c>
      <c r="UZM21" s="502">
        <v>3.4</v>
      </c>
      <c r="UZN21" s="499">
        <v>3.9</v>
      </c>
      <c r="UZO21" s="499">
        <v>4.2</v>
      </c>
      <c r="UZP21" s="499">
        <v>3.8</v>
      </c>
      <c r="UZQ21" s="499">
        <v>3.3</v>
      </c>
      <c r="UZR21" s="499">
        <v>2.7</v>
      </c>
      <c r="UZS21" s="499">
        <v>2.5</v>
      </c>
      <c r="UZT21" s="499">
        <v>2.7</v>
      </c>
      <c r="UZU21" s="499">
        <v>2.9</v>
      </c>
      <c r="UZV21" s="499">
        <v>2.8</v>
      </c>
      <c r="UZW21" s="499">
        <v>2.6</v>
      </c>
      <c r="UZX21" s="499">
        <v>2.4</v>
      </c>
      <c r="UZY21" s="500">
        <v>2.1</v>
      </c>
      <c r="UZZ21" s="499">
        <v>2.1</v>
      </c>
      <c r="VAA21" s="499">
        <v>2.2000000000000002</v>
      </c>
      <c r="VAB21" s="499">
        <v>2.6</v>
      </c>
      <c r="VAC21" s="499">
        <v>3.1</v>
      </c>
      <c r="VAD21" s="499">
        <v>3.6</v>
      </c>
      <c r="VAE21" s="499">
        <v>4.0999999999999996</v>
      </c>
      <c r="VAF21" s="499">
        <v>4.2</v>
      </c>
      <c r="VAG21" s="499">
        <v>4.3</v>
      </c>
      <c r="VAH21" s="499">
        <v>4.3</v>
      </c>
      <c r="VAI21" s="499">
        <v>4.5999999999999996</v>
      </c>
      <c r="VAJ21" s="499">
        <v>5.2</v>
      </c>
      <c r="VAK21" s="500">
        <v>5.7</v>
      </c>
      <c r="VAL21" s="499">
        <v>6.1</v>
      </c>
      <c r="VAM21" s="499">
        <v>6.4</v>
      </c>
      <c r="VAN21" s="499">
        <v>7</v>
      </c>
      <c r="VAO21" s="503" t="s">
        <v>284</v>
      </c>
      <c r="VAP21" s="499">
        <v>4</v>
      </c>
      <c r="VAQ21" s="499">
        <v>4</v>
      </c>
      <c r="VAR21" s="499">
        <v>4</v>
      </c>
      <c r="VAS21" s="499">
        <v>4</v>
      </c>
      <c r="VAT21" s="499">
        <v>4</v>
      </c>
      <c r="VAU21" s="499">
        <v>4</v>
      </c>
      <c r="VAV21" s="499">
        <v>3</v>
      </c>
      <c r="VAW21" s="499">
        <v>3</v>
      </c>
      <c r="VAX21" s="499">
        <v>4</v>
      </c>
      <c r="VAY21" s="499">
        <v>4</v>
      </c>
      <c r="VAZ21" s="499">
        <v>4</v>
      </c>
      <c r="VBA21" s="500">
        <v>4</v>
      </c>
      <c r="VBB21" s="501">
        <v>3.6</v>
      </c>
      <c r="VBC21" s="501">
        <v>3.5</v>
      </c>
      <c r="VBD21" s="501">
        <v>3.6</v>
      </c>
      <c r="VBE21" s="501">
        <v>3.5</v>
      </c>
      <c r="VBF21" s="501">
        <v>3.4</v>
      </c>
      <c r="VBG21" s="501">
        <v>3.6</v>
      </c>
      <c r="VBH21" s="501">
        <v>3.8</v>
      </c>
      <c r="VBI21" s="501">
        <v>3.8</v>
      </c>
      <c r="VBJ21" s="501">
        <v>3.8</v>
      </c>
      <c r="VBK21" s="501">
        <v>4</v>
      </c>
      <c r="VBL21" s="501">
        <v>3.8</v>
      </c>
      <c r="VBM21" s="502">
        <v>3.7</v>
      </c>
      <c r="VBN21" s="501">
        <v>3.3</v>
      </c>
      <c r="VBO21" s="501">
        <v>3.1</v>
      </c>
      <c r="VBP21" s="501">
        <v>3.1</v>
      </c>
      <c r="VBQ21" s="501">
        <v>3.2</v>
      </c>
      <c r="VBR21" s="501">
        <v>3.1</v>
      </c>
      <c r="VBS21" s="501">
        <v>3.1</v>
      </c>
      <c r="VBT21" s="501">
        <v>2.9</v>
      </c>
      <c r="VBU21" s="501">
        <v>3</v>
      </c>
      <c r="VBV21" s="501">
        <v>2.9</v>
      </c>
      <c r="VBW21" s="501">
        <v>2.8</v>
      </c>
      <c r="VBX21" s="501">
        <v>3.1</v>
      </c>
      <c r="VBY21" s="502">
        <v>3.4</v>
      </c>
      <c r="VBZ21" s="499">
        <v>3.9</v>
      </c>
      <c r="VCA21" s="499">
        <v>4.2</v>
      </c>
      <c r="VCB21" s="499">
        <v>3.8</v>
      </c>
      <c r="VCC21" s="499">
        <v>3.3</v>
      </c>
      <c r="VCD21" s="499">
        <v>2.7</v>
      </c>
      <c r="VCE21" s="499">
        <v>2.5</v>
      </c>
      <c r="VCF21" s="499">
        <v>2.7</v>
      </c>
      <c r="VCG21" s="499">
        <v>2.9</v>
      </c>
      <c r="VCH21" s="499">
        <v>2.8</v>
      </c>
      <c r="VCI21" s="499">
        <v>2.6</v>
      </c>
      <c r="VCJ21" s="499">
        <v>2.4</v>
      </c>
      <c r="VCK21" s="500">
        <v>2.1</v>
      </c>
      <c r="VCL21" s="499">
        <v>2.1</v>
      </c>
      <c r="VCM21" s="499">
        <v>2.2000000000000002</v>
      </c>
      <c r="VCN21" s="499">
        <v>2.6</v>
      </c>
      <c r="VCO21" s="499">
        <v>3.1</v>
      </c>
      <c r="VCP21" s="499">
        <v>3.6</v>
      </c>
      <c r="VCQ21" s="499">
        <v>4.0999999999999996</v>
      </c>
      <c r="VCR21" s="499">
        <v>4.2</v>
      </c>
      <c r="VCS21" s="499">
        <v>4.3</v>
      </c>
      <c r="VCT21" s="499">
        <v>4.3</v>
      </c>
      <c r="VCU21" s="499">
        <v>4.5999999999999996</v>
      </c>
      <c r="VCV21" s="499">
        <v>5.2</v>
      </c>
      <c r="VCW21" s="500">
        <v>5.7</v>
      </c>
      <c r="VCX21" s="499">
        <v>6.1</v>
      </c>
      <c r="VCY21" s="499">
        <v>6.4</v>
      </c>
      <c r="VCZ21" s="499">
        <v>7</v>
      </c>
      <c r="VDA21" s="503" t="s">
        <v>284</v>
      </c>
      <c r="VDB21" s="499">
        <v>4</v>
      </c>
      <c r="VDC21" s="499">
        <v>4</v>
      </c>
      <c r="VDD21" s="499">
        <v>4</v>
      </c>
      <c r="VDE21" s="499">
        <v>4</v>
      </c>
      <c r="VDF21" s="499">
        <v>4</v>
      </c>
      <c r="VDG21" s="499">
        <v>4</v>
      </c>
      <c r="VDH21" s="499">
        <v>3</v>
      </c>
      <c r="VDI21" s="499">
        <v>3</v>
      </c>
      <c r="VDJ21" s="499">
        <v>4</v>
      </c>
      <c r="VDK21" s="499">
        <v>4</v>
      </c>
      <c r="VDL21" s="499">
        <v>4</v>
      </c>
      <c r="VDM21" s="500">
        <v>4</v>
      </c>
      <c r="VDN21" s="501">
        <v>3.6</v>
      </c>
      <c r="VDO21" s="501">
        <v>3.5</v>
      </c>
      <c r="VDP21" s="501">
        <v>3.6</v>
      </c>
      <c r="VDQ21" s="501">
        <v>3.5</v>
      </c>
      <c r="VDR21" s="501">
        <v>3.4</v>
      </c>
      <c r="VDS21" s="501">
        <v>3.6</v>
      </c>
      <c r="VDT21" s="501">
        <v>3.8</v>
      </c>
      <c r="VDU21" s="501">
        <v>3.8</v>
      </c>
      <c r="VDV21" s="501">
        <v>3.8</v>
      </c>
      <c r="VDW21" s="501">
        <v>4</v>
      </c>
      <c r="VDX21" s="501">
        <v>3.8</v>
      </c>
      <c r="VDY21" s="502">
        <v>3.7</v>
      </c>
      <c r="VDZ21" s="501">
        <v>3.3</v>
      </c>
      <c r="VEA21" s="501">
        <v>3.1</v>
      </c>
      <c r="VEB21" s="501">
        <v>3.1</v>
      </c>
      <c r="VEC21" s="501">
        <v>3.2</v>
      </c>
      <c r="VED21" s="501">
        <v>3.1</v>
      </c>
      <c r="VEE21" s="501">
        <v>3.1</v>
      </c>
      <c r="VEF21" s="501">
        <v>2.9</v>
      </c>
      <c r="VEG21" s="501">
        <v>3</v>
      </c>
      <c r="VEH21" s="501">
        <v>2.9</v>
      </c>
      <c r="VEI21" s="501">
        <v>2.8</v>
      </c>
      <c r="VEJ21" s="501">
        <v>3.1</v>
      </c>
      <c r="VEK21" s="502">
        <v>3.4</v>
      </c>
      <c r="VEL21" s="499">
        <v>3.9</v>
      </c>
      <c r="VEM21" s="499">
        <v>4.2</v>
      </c>
      <c r="VEN21" s="499">
        <v>3.8</v>
      </c>
      <c r="VEO21" s="499">
        <v>3.3</v>
      </c>
      <c r="VEP21" s="499">
        <v>2.7</v>
      </c>
      <c r="VEQ21" s="499">
        <v>2.5</v>
      </c>
      <c r="VER21" s="499">
        <v>2.7</v>
      </c>
      <c r="VES21" s="499">
        <v>2.9</v>
      </c>
      <c r="VET21" s="499">
        <v>2.8</v>
      </c>
      <c r="VEU21" s="499">
        <v>2.6</v>
      </c>
      <c r="VEV21" s="499">
        <v>2.4</v>
      </c>
      <c r="VEW21" s="500">
        <v>2.1</v>
      </c>
      <c r="VEX21" s="499">
        <v>2.1</v>
      </c>
      <c r="VEY21" s="499">
        <v>2.2000000000000002</v>
      </c>
      <c r="VEZ21" s="499">
        <v>2.6</v>
      </c>
      <c r="VFA21" s="499">
        <v>3.1</v>
      </c>
      <c r="VFB21" s="499">
        <v>3.6</v>
      </c>
      <c r="VFC21" s="499">
        <v>4.0999999999999996</v>
      </c>
      <c r="VFD21" s="499">
        <v>4.2</v>
      </c>
      <c r="VFE21" s="499">
        <v>4.3</v>
      </c>
      <c r="VFF21" s="499">
        <v>4.3</v>
      </c>
      <c r="VFG21" s="499">
        <v>4.5999999999999996</v>
      </c>
      <c r="VFH21" s="499">
        <v>5.2</v>
      </c>
      <c r="VFI21" s="500">
        <v>5.7</v>
      </c>
      <c r="VFJ21" s="499">
        <v>6.1</v>
      </c>
      <c r="VFK21" s="499">
        <v>6.4</v>
      </c>
      <c r="VFL21" s="499">
        <v>7</v>
      </c>
      <c r="VFM21" s="503" t="s">
        <v>284</v>
      </c>
      <c r="VFN21" s="499">
        <v>4</v>
      </c>
      <c r="VFO21" s="499">
        <v>4</v>
      </c>
      <c r="VFP21" s="499">
        <v>4</v>
      </c>
      <c r="VFQ21" s="499">
        <v>4</v>
      </c>
      <c r="VFR21" s="499">
        <v>4</v>
      </c>
      <c r="VFS21" s="499">
        <v>4</v>
      </c>
      <c r="VFT21" s="499">
        <v>3</v>
      </c>
      <c r="VFU21" s="499">
        <v>3</v>
      </c>
      <c r="VFV21" s="499">
        <v>4</v>
      </c>
      <c r="VFW21" s="499">
        <v>4</v>
      </c>
      <c r="VFX21" s="499">
        <v>4</v>
      </c>
      <c r="VFY21" s="500">
        <v>4</v>
      </c>
      <c r="VFZ21" s="501">
        <v>3.6</v>
      </c>
      <c r="VGA21" s="501">
        <v>3.5</v>
      </c>
      <c r="VGB21" s="501">
        <v>3.6</v>
      </c>
      <c r="VGC21" s="501">
        <v>3.5</v>
      </c>
      <c r="VGD21" s="501">
        <v>3.4</v>
      </c>
      <c r="VGE21" s="501">
        <v>3.6</v>
      </c>
      <c r="VGF21" s="501">
        <v>3.8</v>
      </c>
      <c r="VGG21" s="501">
        <v>3.8</v>
      </c>
      <c r="VGH21" s="501">
        <v>3.8</v>
      </c>
      <c r="VGI21" s="501">
        <v>4</v>
      </c>
      <c r="VGJ21" s="501">
        <v>3.8</v>
      </c>
      <c r="VGK21" s="502">
        <v>3.7</v>
      </c>
      <c r="VGL21" s="501">
        <v>3.3</v>
      </c>
      <c r="VGM21" s="501">
        <v>3.1</v>
      </c>
      <c r="VGN21" s="501">
        <v>3.1</v>
      </c>
      <c r="VGO21" s="501">
        <v>3.2</v>
      </c>
      <c r="VGP21" s="501">
        <v>3.1</v>
      </c>
      <c r="VGQ21" s="501">
        <v>3.1</v>
      </c>
      <c r="VGR21" s="501">
        <v>2.9</v>
      </c>
      <c r="VGS21" s="501">
        <v>3</v>
      </c>
      <c r="VGT21" s="501">
        <v>2.9</v>
      </c>
      <c r="VGU21" s="501">
        <v>2.8</v>
      </c>
      <c r="VGV21" s="501">
        <v>3.1</v>
      </c>
      <c r="VGW21" s="502">
        <v>3.4</v>
      </c>
      <c r="VGX21" s="499">
        <v>3.9</v>
      </c>
      <c r="VGY21" s="499">
        <v>4.2</v>
      </c>
      <c r="VGZ21" s="499">
        <v>3.8</v>
      </c>
      <c r="VHA21" s="499">
        <v>3.3</v>
      </c>
      <c r="VHB21" s="499">
        <v>2.7</v>
      </c>
      <c r="VHC21" s="499">
        <v>2.5</v>
      </c>
      <c r="VHD21" s="499">
        <v>2.7</v>
      </c>
      <c r="VHE21" s="499">
        <v>2.9</v>
      </c>
      <c r="VHF21" s="499">
        <v>2.8</v>
      </c>
      <c r="VHG21" s="499">
        <v>2.6</v>
      </c>
      <c r="VHH21" s="499">
        <v>2.4</v>
      </c>
      <c r="VHI21" s="500">
        <v>2.1</v>
      </c>
      <c r="VHJ21" s="499">
        <v>2.1</v>
      </c>
      <c r="VHK21" s="499">
        <v>2.2000000000000002</v>
      </c>
      <c r="VHL21" s="499">
        <v>2.6</v>
      </c>
      <c r="VHM21" s="499">
        <v>3.1</v>
      </c>
      <c r="VHN21" s="499">
        <v>3.6</v>
      </c>
      <c r="VHO21" s="499">
        <v>4.0999999999999996</v>
      </c>
      <c r="VHP21" s="499">
        <v>4.2</v>
      </c>
      <c r="VHQ21" s="499">
        <v>4.3</v>
      </c>
      <c r="VHR21" s="499">
        <v>4.3</v>
      </c>
      <c r="VHS21" s="499">
        <v>4.5999999999999996</v>
      </c>
      <c r="VHT21" s="499">
        <v>5.2</v>
      </c>
      <c r="VHU21" s="500">
        <v>5.7</v>
      </c>
      <c r="VHV21" s="499">
        <v>6.1</v>
      </c>
      <c r="VHW21" s="499">
        <v>6.4</v>
      </c>
      <c r="VHX21" s="499">
        <v>7</v>
      </c>
      <c r="VHY21" s="503" t="s">
        <v>284</v>
      </c>
      <c r="VHZ21" s="499">
        <v>4</v>
      </c>
      <c r="VIA21" s="499">
        <v>4</v>
      </c>
      <c r="VIB21" s="499">
        <v>4</v>
      </c>
      <c r="VIC21" s="499">
        <v>4</v>
      </c>
      <c r="VID21" s="499">
        <v>4</v>
      </c>
      <c r="VIE21" s="499">
        <v>4</v>
      </c>
      <c r="VIF21" s="499">
        <v>3</v>
      </c>
      <c r="VIG21" s="499">
        <v>3</v>
      </c>
      <c r="VIH21" s="499">
        <v>4</v>
      </c>
      <c r="VII21" s="499">
        <v>4</v>
      </c>
      <c r="VIJ21" s="499">
        <v>4</v>
      </c>
      <c r="VIK21" s="500">
        <v>4</v>
      </c>
      <c r="VIL21" s="501">
        <v>3.6</v>
      </c>
      <c r="VIM21" s="501">
        <v>3.5</v>
      </c>
      <c r="VIN21" s="501">
        <v>3.6</v>
      </c>
      <c r="VIO21" s="501">
        <v>3.5</v>
      </c>
      <c r="VIP21" s="501">
        <v>3.4</v>
      </c>
      <c r="VIQ21" s="501">
        <v>3.6</v>
      </c>
      <c r="VIR21" s="501">
        <v>3.8</v>
      </c>
      <c r="VIS21" s="501">
        <v>3.8</v>
      </c>
      <c r="VIT21" s="501">
        <v>3.8</v>
      </c>
      <c r="VIU21" s="501">
        <v>4</v>
      </c>
      <c r="VIV21" s="501">
        <v>3.8</v>
      </c>
      <c r="VIW21" s="502">
        <v>3.7</v>
      </c>
      <c r="VIX21" s="501">
        <v>3.3</v>
      </c>
      <c r="VIY21" s="501">
        <v>3.1</v>
      </c>
      <c r="VIZ21" s="501">
        <v>3.1</v>
      </c>
      <c r="VJA21" s="501">
        <v>3.2</v>
      </c>
      <c r="VJB21" s="501">
        <v>3.1</v>
      </c>
      <c r="VJC21" s="501">
        <v>3.1</v>
      </c>
      <c r="VJD21" s="501">
        <v>2.9</v>
      </c>
      <c r="VJE21" s="501">
        <v>3</v>
      </c>
      <c r="VJF21" s="501">
        <v>2.9</v>
      </c>
      <c r="VJG21" s="501">
        <v>2.8</v>
      </c>
      <c r="VJH21" s="501">
        <v>3.1</v>
      </c>
      <c r="VJI21" s="502">
        <v>3.4</v>
      </c>
      <c r="VJJ21" s="499">
        <v>3.9</v>
      </c>
      <c r="VJK21" s="499">
        <v>4.2</v>
      </c>
      <c r="VJL21" s="499">
        <v>3.8</v>
      </c>
      <c r="VJM21" s="499">
        <v>3.3</v>
      </c>
      <c r="VJN21" s="499">
        <v>2.7</v>
      </c>
      <c r="VJO21" s="499">
        <v>2.5</v>
      </c>
      <c r="VJP21" s="499">
        <v>2.7</v>
      </c>
      <c r="VJQ21" s="499">
        <v>2.9</v>
      </c>
      <c r="VJR21" s="499">
        <v>2.8</v>
      </c>
      <c r="VJS21" s="499">
        <v>2.6</v>
      </c>
      <c r="VJT21" s="499">
        <v>2.4</v>
      </c>
      <c r="VJU21" s="500">
        <v>2.1</v>
      </c>
      <c r="VJV21" s="499">
        <v>2.1</v>
      </c>
      <c r="VJW21" s="499">
        <v>2.2000000000000002</v>
      </c>
      <c r="VJX21" s="499">
        <v>2.6</v>
      </c>
      <c r="VJY21" s="499">
        <v>3.1</v>
      </c>
      <c r="VJZ21" s="499">
        <v>3.6</v>
      </c>
      <c r="VKA21" s="499">
        <v>4.0999999999999996</v>
      </c>
      <c r="VKB21" s="499">
        <v>4.2</v>
      </c>
      <c r="VKC21" s="499">
        <v>4.3</v>
      </c>
      <c r="VKD21" s="499">
        <v>4.3</v>
      </c>
      <c r="VKE21" s="499">
        <v>4.5999999999999996</v>
      </c>
      <c r="VKF21" s="499">
        <v>5.2</v>
      </c>
      <c r="VKG21" s="500">
        <v>5.7</v>
      </c>
      <c r="VKH21" s="499">
        <v>6.1</v>
      </c>
      <c r="VKI21" s="499">
        <v>6.4</v>
      </c>
      <c r="VKJ21" s="499">
        <v>7</v>
      </c>
      <c r="VKK21" s="503" t="s">
        <v>284</v>
      </c>
      <c r="VKL21" s="499">
        <v>4</v>
      </c>
      <c r="VKM21" s="499">
        <v>4</v>
      </c>
      <c r="VKN21" s="499">
        <v>4</v>
      </c>
      <c r="VKO21" s="499">
        <v>4</v>
      </c>
      <c r="VKP21" s="499">
        <v>4</v>
      </c>
      <c r="VKQ21" s="499">
        <v>4</v>
      </c>
      <c r="VKR21" s="499">
        <v>3</v>
      </c>
      <c r="VKS21" s="499">
        <v>3</v>
      </c>
      <c r="VKT21" s="499">
        <v>4</v>
      </c>
      <c r="VKU21" s="499">
        <v>4</v>
      </c>
      <c r="VKV21" s="499">
        <v>4</v>
      </c>
      <c r="VKW21" s="500">
        <v>4</v>
      </c>
      <c r="VKX21" s="501">
        <v>3.6</v>
      </c>
      <c r="VKY21" s="501">
        <v>3.5</v>
      </c>
      <c r="VKZ21" s="501">
        <v>3.6</v>
      </c>
      <c r="VLA21" s="501">
        <v>3.5</v>
      </c>
      <c r="VLB21" s="501">
        <v>3.4</v>
      </c>
      <c r="VLC21" s="501">
        <v>3.6</v>
      </c>
      <c r="VLD21" s="501">
        <v>3.8</v>
      </c>
      <c r="VLE21" s="501">
        <v>3.8</v>
      </c>
      <c r="VLF21" s="501">
        <v>3.8</v>
      </c>
      <c r="VLG21" s="501">
        <v>4</v>
      </c>
      <c r="VLH21" s="501">
        <v>3.8</v>
      </c>
      <c r="VLI21" s="502">
        <v>3.7</v>
      </c>
      <c r="VLJ21" s="501">
        <v>3.3</v>
      </c>
      <c r="VLK21" s="501">
        <v>3.1</v>
      </c>
      <c r="VLL21" s="501">
        <v>3.1</v>
      </c>
      <c r="VLM21" s="501">
        <v>3.2</v>
      </c>
      <c r="VLN21" s="501">
        <v>3.1</v>
      </c>
      <c r="VLO21" s="501">
        <v>3.1</v>
      </c>
      <c r="VLP21" s="501">
        <v>2.9</v>
      </c>
      <c r="VLQ21" s="501">
        <v>3</v>
      </c>
      <c r="VLR21" s="501">
        <v>2.9</v>
      </c>
      <c r="VLS21" s="501">
        <v>2.8</v>
      </c>
      <c r="VLT21" s="501">
        <v>3.1</v>
      </c>
      <c r="VLU21" s="502">
        <v>3.4</v>
      </c>
      <c r="VLV21" s="499">
        <v>3.9</v>
      </c>
      <c r="VLW21" s="499">
        <v>4.2</v>
      </c>
      <c r="VLX21" s="499">
        <v>3.8</v>
      </c>
      <c r="VLY21" s="499">
        <v>3.3</v>
      </c>
      <c r="VLZ21" s="499">
        <v>2.7</v>
      </c>
      <c r="VMA21" s="499">
        <v>2.5</v>
      </c>
      <c r="VMB21" s="499">
        <v>2.7</v>
      </c>
      <c r="VMC21" s="499">
        <v>2.9</v>
      </c>
      <c r="VMD21" s="499">
        <v>2.8</v>
      </c>
      <c r="VME21" s="499">
        <v>2.6</v>
      </c>
      <c r="VMF21" s="499">
        <v>2.4</v>
      </c>
      <c r="VMG21" s="500">
        <v>2.1</v>
      </c>
      <c r="VMH21" s="499">
        <v>2.1</v>
      </c>
      <c r="VMI21" s="499">
        <v>2.2000000000000002</v>
      </c>
      <c r="VMJ21" s="499">
        <v>2.6</v>
      </c>
      <c r="VMK21" s="499">
        <v>3.1</v>
      </c>
      <c r="VML21" s="499">
        <v>3.6</v>
      </c>
      <c r="VMM21" s="499">
        <v>4.0999999999999996</v>
      </c>
      <c r="VMN21" s="499">
        <v>4.2</v>
      </c>
      <c r="VMO21" s="499">
        <v>4.3</v>
      </c>
      <c r="VMP21" s="499">
        <v>4.3</v>
      </c>
      <c r="VMQ21" s="499">
        <v>4.5999999999999996</v>
      </c>
      <c r="VMR21" s="499">
        <v>5.2</v>
      </c>
      <c r="VMS21" s="500">
        <v>5.7</v>
      </c>
      <c r="VMT21" s="499">
        <v>6.1</v>
      </c>
      <c r="VMU21" s="499">
        <v>6.4</v>
      </c>
      <c r="VMV21" s="499">
        <v>7</v>
      </c>
      <c r="VMW21" s="503" t="s">
        <v>284</v>
      </c>
      <c r="VMX21" s="499">
        <v>4</v>
      </c>
      <c r="VMY21" s="499">
        <v>4</v>
      </c>
      <c r="VMZ21" s="499">
        <v>4</v>
      </c>
      <c r="VNA21" s="499">
        <v>4</v>
      </c>
      <c r="VNB21" s="499">
        <v>4</v>
      </c>
      <c r="VNC21" s="499">
        <v>4</v>
      </c>
      <c r="VND21" s="499">
        <v>3</v>
      </c>
      <c r="VNE21" s="499">
        <v>3</v>
      </c>
      <c r="VNF21" s="499">
        <v>4</v>
      </c>
      <c r="VNG21" s="499">
        <v>4</v>
      </c>
      <c r="VNH21" s="499">
        <v>4</v>
      </c>
      <c r="VNI21" s="500">
        <v>4</v>
      </c>
      <c r="VNJ21" s="501">
        <v>3.6</v>
      </c>
      <c r="VNK21" s="501">
        <v>3.5</v>
      </c>
      <c r="VNL21" s="501">
        <v>3.6</v>
      </c>
      <c r="VNM21" s="501">
        <v>3.5</v>
      </c>
      <c r="VNN21" s="501">
        <v>3.4</v>
      </c>
      <c r="VNO21" s="501">
        <v>3.6</v>
      </c>
      <c r="VNP21" s="501">
        <v>3.8</v>
      </c>
      <c r="VNQ21" s="501">
        <v>3.8</v>
      </c>
      <c r="VNR21" s="501">
        <v>3.8</v>
      </c>
      <c r="VNS21" s="501">
        <v>4</v>
      </c>
      <c r="VNT21" s="501">
        <v>3.8</v>
      </c>
      <c r="VNU21" s="502">
        <v>3.7</v>
      </c>
      <c r="VNV21" s="501">
        <v>3.3</v>
      </c>
      <c r="VNW21" s="501">
        <v>3.1</v>
      </c>
      <c r="VNX21" s="501">
        <v>3.1</v>
      </c>
      <c r="VNY21" s="501">
        <v>3.2</v>
      </c>
      <c r="VNZ21" s="501">
        <v>3.1</v>
      </c>
      <c r="VOA21" s="501">
        <v>3.1</v>
      </c>
      <c r="VOB21" s="501">
        <v>2.9</v>
      </c>
      <c r="VOC21" s="501">
        <v>3</v>
      </c>
      <c r="VOD21" s="501">
        <v>2.9</v>
      </c>
      <c r="VOE21" s="501">
        <v>2.8</v>
      </c>
      <c r="VOF21" s="501">
        <v>3.1</v>
      </c>
      <c r="VOG21" s="502">
        <v>3.4</v>
      </c>
      <c r="VOH21" s="499">
        <v>3.9</v>
      </c>
      <c r="VOI21" s="499">
        <v>4.2</v>
      </c>
      <c r="VOJ21" s="499">
        <v>3.8</v>
      </c>
      <c r="VOK21" s="499">
        <v>3.3</v>
      </c>
      <c r="VOL21" s="499">
        <v>2.7</v>
      </c>
      <c r="VOM21" s="499">
        <v>2.5</v>
      </c>
      <c r="VON21" s="499">
        <v>2.7</v>
      </c>
      <c r="VOO21" s="499">
        <v>2.9</v>
      </c>
      <c r="VOP21" s="499">
        <v>2.8</v>
      </c>
      <c r="VOQ21" s="499">
        <v>2.6</v>
      </c>
      <c r="VOR21" s="499">
        <v>2.4</v>
      </c>
      <c r="VOS21" s="500">
        <v>2.1</v>
      </c>
      <c r="VOT21" s="499">
        <v>2.1</v>
      </c>
      <c r="VOU21" s="499">
        <v>2.2000000000000002</v>
      </c>
      <c r="VOV21" s="499">
        <v>2.6</v>
      </c>
      <c r="VOW21" s="499">
        <v>3.1</v>
      </c>
      <c r="VOX21" s="499">
        <v>3.6</v>
      </c>
      <c r="VOY21" s="499">
        <v>4.0999999999999996</v>
      </c>
      <c r="VOZ21" s="499">
        <v>4.2</v>
      </c>
      <c r="VPA21" s="499">
        <v>4.3</v>
      </c>
      <c r="VPB21" s="499">
        <v>4.3</v>
      </c>
      <c r="VPC21" s="499">
        <v>4.5999999999999996</v>
      </c>
      <c r="VPD21" s="499">
        <v>5.2</v>
      </c>
      <c r="VPE21" s="500">
        <v>5.7</v>
      </c>
      <c r="VPF21" s="499">
        <v>6.1</v>
      </c>
      <c r="VPG21" s="499">
        <v>6.4</v>
      </c>
      <c r="VPH21" s="499">
        <v>7</v>
      </c>
      <c r="VPI21" s="503" t="s">
        <v>284</v>
      </c>
      <c r="VPJ21" s="499">
        <v>4</v>
      </c>
      <c r="VPK21" s="499">
        <v>4</v>
      </c>
      <c r="VPL21" s="499">
        <v>4</v>
      </c>
      <c r="VPM21" s="499">
        <v>4</v>
      </c>
      <c r="VPN21" s="499">
        <v>4</v>
      </c>
      <c r="VPO21" s="499">
        <v>4</v>
      </c>
      <c r="VPP21" s="499">
        <v>3</v>
      </c>
      <c r="VPQ21" s="499">
        <v>3</v>
      </c>
      <c r="VPR21" s="499">
        <v>4</v>
      </c>
      <c r="VPS21" s="499">
        <v>4</v>
      </c>
      <c r="VPT21" s="499">
        <v>4</v>
      </c>
      <c r="VPU21" s="500">
        <v>4</v>
      </c>
      <c r="VPV21" s="501">
        <v>3.6</v>
      </c>
      <c r="VPW21" s="501">
        <v>3.5</v>
      </c>
      <c r="VPX21" s="501">
        <v>3.6</v>
      </c>
      <c r="VPY21" s="501">
        <v>3.5</v>
      </c>
      <c r="VPZ21" s="501">
        <v>3.4</v>
      </c>
      <c r="VQA21" s="501">
        <v>3.6</v>
      </c>
      <c r="VQB21" s="501">
        <v>3.8</v>
      </c>
      <c r="VQC21" s="501">
        <v>3.8</v>
      </c>
      <c r="VQD21" s="501">
        <v>3.8</v>
      </c>
      <c r="VQE21" s="501">
        <v>4</v>
      </c>
      <c r="VQF21" s="501">
        <v>3.8</v>
      </c>
      <c r="VQG21" s="502">
        <v>3.7</v>
      </c>
      <c r="VQH21" s="501">
        <v>3.3</v>
      </c>
      <c r="VQI21" s="501">
        <v>3.1</v>
      </c>
      <c r="VQJ21" s="501">
        <v>3.1</v>
      </c>
      <c r="VQK21" s="501">
        <v>3.2</v>
      </c>
      <c r="VQL21" s="501">
        <v>3.1</v>
      </c>
      <c r="VQM21" s="501">
        <v>3.1</v>
      </c>
      <c r="VQN21" s="501">
        <v>2.9</v>
      </c>
      <c r="VQO21" s="501">
        <v>3</v>
      </c>
      <c r="VQP21" s="501">
        <v>2.9</v>
      </c>
      <c r="VQQ21" s="501">
        <v>2.8</v>
      </c>
      <c r="VQR21" s="501">
        <v>3.1</v>
      </c>
      <c r="VQS21" s="502">
        <v>3.4</v>
      </c>
      <c r="VQT21" s="499">
        <v>3.9</v>
      </c>
      <c r="VQU21" s="499">
        <v>4.2</v>
      </c>
      <c r="VQV21" s="499">
        <v>3.8</v>
      </c>
      <c r="VQW21" s="499">
        <v>3.3</v>
      </c>
      <c r="VQX21" s="499">
        <v>2.7</v>
      </c>
      <c r="VQY21" s="499">
        <v>2.5</v>
      </c>
      <c r="VQZ21" s="499">
        <v>2.7</v>
      </c>
      <c r="VRA21" s="499">
        <v>2.9</v>
      </c>
      <c r="VRB21" s="499">
        <v>2.8</v>
      </c>
      <c r="VRC21" s="499">
        <v>2.6</v>
      </c>
      <c r="VRD21" s="499">
        <v>2.4</v>
      </c>
      <c r="VRE21" s="500">
        <v>2.1</v>
      </c>
      <c r="VRF21" s="499">
        <v>2.1</v>
      </c>
      <c r="VRG21" s="499">
        <v>2.2000000000000002</v>
      </c>
      <c r="VRH21" s="499">
        <v>2.6</v>
      </c>
      <c r="VRI21" s="499">
        <v>3.1</v>
      </c>
      <c r="VRJ21" s="499">
        <v>3.6</v>
      </c>
      <c r="VRK21" s="499">
        <v>4.0999999999999996</v>
      </c>
      <c r="VRL21" s="499">
        <v>4.2</v>
      </c>
      <c r="VRM21" s="499">
        <v>4.3</v>
      </c>
      <c r="VRN21" s="499">
        <v>4.3</v>
      </c>
      <c r="VRO21" s="499">
        <v>4.5999999999999996</v>
      </c>
      <c r="VRP21" s="499">
        <v>5.2</v>
      </c>
      <c r="VRQ21" s="500">
        <v>5.7</v>
      </c>
      <c r="VRR21" s="499">
        <v>6.1</v>
      </c>
      <c r="VRS21" s="499">
        <v>6.4</v>
      </c>
      <c r="VRT21" s="499">
        <v>7</v>
      </c>
      <c r="VRU21" s="503" t="s">
        <v>284</v>
      </c>
      <c r="VRV21" s="499">
        <v>4</v>
      </c>
      <c r="VRW21" s="499">
        <v>4</v>
      </c>
      <c r="VRX21" s="499">
        <v>4</v>
      </c>
      <c r="VRY21" s="499">
        <v>4</v>
      </c>
      <c r="VRZ21" s="499">
        <v>4</v>
      </c>
      <c r="VSA21" s="499">
        <v>4</v>
      </c>
      <c r="VSB21" s="499">
        <v>3</v>
      </c>
      <c r="VSC21" s="499">
        <v>3</v>
      </c>
      <c r="VSD21" s="499">
        <v>4</v>
      </c>
      <c r="VSE21" s="499">
        <v>4</v>
      </c>
      <c r="VSF21" s="499">
        <v>4</v>
      </c>
      <c r="VSG21" s="500">
        <v>4</v>
      </c>
      <c r="VSH21" s="501">
        <v>3.6</v>
      </c>
      <c r="VSI21" s="501">
        <v>3.5</v>
      </c>
      <c r="VSJ21" s="501">
        <v>3.6</v>
      </c>
      <c r="VSK21" s="501">
        <v>3.5</v>
      </c>
      <c r="VSL21" s="501">
        <v>3.4</v>
      </c>
      <c r="VSM21" s="501">
        <v>3.6</v>
      </c>
      <c r="VSN21" s="501">
        <v>3.8</v>
      </c>
      <c r="VSO21" s="501">
        <v>3.8</v>
      </c>
      <c r="VSP21" s="501">
        <v>3.8</v>
      </c>
      <c r="VSQ21" s="501">
        <v>4</v>
      </c>
      <c r="VSR21" s="501">
        <v>3.8</v>
      </c>
      <c r="VSS21" s="502">
        <v>3.7</v>
      </c>
      <c r="VST21" s="501">
        <v>3.3</v>
      </c>
      <c r="VSU21" s="501">
        <v>3.1</v>
      </c>
      <c r="VSV21" s="501">
        <v>3.1</v>
      </c>
      <c r="VSW21" s="501">
        <v>3.2</v>
      </c>
      <c r="VSX21" s="501">
        <v>3.1</v>
      </c>
      <c r="VSY21" s="501">
        <v>3.1</v>
      </c>
      <c r="VSZ21" s="501">
        <v>2.9</v>
      </c>
      <c r="VTA21" s="501">
        <v>3</v>
      </c>
      <c r="VTB21" s="501">
        <v>2.9</v>
      </c>
      <c r="VTC21" s="501">
        <v>2.8</v>
      </c>
      <c r="VTD21" s="501">
        <v>3.1</v>
      </c>
      <c r="VTE21" s="502">
        <v>3.4</v>
      </c>
      <c r="VTF21" s="499">
        <v>3.9</v>
      </c>
      <c r="VTG21" s="499">
        <v>4.2</v>
      </c>
      <c r="VTH21" s="499">
        <v>3.8</v>
      </c>
      <c r="VTI21" s="499">
        <v>3.3</v>
      </c>
      <c r="VTJ21" s="499">
        <v>2.7</v>
      </c>
      <c r="VTK21" s="499">
        <v>2.5</v>
      </c>
      <c r="VTL21" s="499">
        <v>2.7</v>
      </c>
      <c r="VTM21" s="499">
        <v>2.9</v>
      </c>
      <c r="VTN21" s="499">
        <v>2.8</v>
      </c>
      <c r="VTO21" s="499">
        <v>2.6</v>
      </c>
      <c r="VTP21" s="499">
        <v>2.4</v>
      </c>
      <c r="VTQ21" s="500">
        <v>2.1</v>
      </c>
      <c r="VTR21" s="499">
        <v>2.1</v>
      </c>
      <c r="VTS21" s="499">
        <v>2.2000000000000002</v>
      </c>
      <c r="VTT21" s="499">
        <v>2.6</v>
      </c>
      <c r="VTU21" s="499">
        <v>3.1</v>
      </c>
      <c r="VTV21" s="499">
        <v>3.6</v>
      </c>
      <c r="VTW21" s="499">
        <v>4.0999999999999996</v>
      </c>
      <c r="VTX21" s="499">
        <v>4.2</v>
      </c>
      <c r="VTY21" s="499">
        <v>4.3</v>
      </c>
      <c r="VTZ21" s="499">
        <v>4.3</v>
      </c>
      <c r="VUA21" s="499">
        <v>4.5999999999999996</v>
      </c>
      <c r="VUB21" s="499">
        <v>5.2</v>
      </c>
      <c r="VUC21" s="500">
        <v>5.7</v>
      </c>
      <c r="VUD21" s="499">
        <v>6.1</v>
      </c>
      <c r="VUE21" s="499">
        <v>6.4</v>
      </c>
      <c r="VUF21" s="499">
        <v>7</v>
      </c>
      <c r="VUG21" s="503" t="s">
        <v>284</v>
      </c>
      <c r="VUH21" s="499">
        <v>4</v>
      </c>
      <c r="VUI21" s="499">
        <v>4</v>
      </c>
      <c r="VUJ21" s="499">
        <v>4</v>
      </c>
      <c r="VUK21" s="499">
        <v>4</v>
      </c>
      <c r="VUL21" s="499">
        <v>4</v>
      </c>
      <c r="VUM21" s="499">
        <v>4</v>
      </c>
      <c r="VUN21" s="499">
        <v>3</v>
      </c>
      <c r="VUO21" s="499">
        <v>3</v>
      </c>
      <c r="VUP21" s="499">
        <v>4</v>
      </c>
      <c r="VUQ21" s="499">
        <v>4</v>
      </c>
      <c r="VUR21" s="499">
        <v>4</v>
      </c>
      <c r="VUS21" s="500">
        <v>4</v>
      </c>
      <c r="VUT21" s="501">
        <v>3.6</v>
      </c>
      <c r="VUU21" s="501">
        <v>3.5</v>
      </c>
      <c r="VUV21" s="501">
        <v>3.6</v>
      </c>
      <c r="VUW21" s="501">
        <v>3.5</v>
      </c>
      <c r="VUX21" s="501">
        <v>3.4</v>
      </c>
      <c r="VUY21" s="501">
        <v>3.6</v>
      </c>
      <c r="VUZ21" s="501">
        <v>3.8</v>
      </c>
      <c r="VVA21" s="501">
        <v>3.8</v>
      </c>
      <c r="VVB21" s="501">
        <v>3.8</v>
      </c>
      <c r="VVC21" s="501">
        <v>4</v>
      </c>
      <c r="VVD21" s="501">
        <v>3.8</v>
      </c>
      <c r="VVE21" s="502">
        <v>3.7</v>
      </c>
      <c r="VVF21" s="501">
        <v>3.3</v>
      </c>
      <c r="VVG21" s="501">
        <v>3.1</v>
      </c>
      <c r="VVH21" s="501">
        <v>3.1</v>
      </c>
      <c r="VVI21" s="501">
        <v>3.2</v>
      </c>
      <c r="VVJ21" s="501">
        <v>3.1</v>
      </c>
      <c r="VVK21" s="501">
        <v>3.1</v>
      </c>
      <c r="VVL21" s="501">
        <v>2.9</v>
      </c>
      <c r="VVM21" s="501">
        <v>3</v>
      </c>
      <c r="VVN21" s="501">
        <v>2.9</v>
      </c>
      <c r="VVO21" s="501">
        <v>2.8</v>
      </c>
      <c r="VVP21" s="501">
        <v>3.1</v>
      </c>
      <c r="VVQ21" s="502">
        <v>3.4</v>
      </c>
      <c r="VVR21" s="499">
        <v>3.9</v>
      </c>
      <c r="VVS21" s="499">
        <v>4.2</v>
      </c>
      <c r="VVT21" s="499">
        <v>3.8</v>
      </c>
      <c r="VVU21" s="499">
        <v>3.3</v>
      </c>
      <c r="VVV21" s="499">
        <v>2.7</v>
      </c>
      <c r="VVW21" s="499">
        <v>2.5</v>
      </c>
      <c r="VVX21" s="499">
        <v>2.7</v>
      </c>
      <c r="VVY21" s="499">
        <v>2.9</v>
      </c>
      <c r="VVZ21" s="499">
        <v>2.8</v>
      </c>
      <c r="VWA21" s="499">
        <v>2.6</v>
      </c>
      <c r="VWB21" s="499">
        <v>2.4</v>
      </c>
      <c r="VWC21" s="500">
        <v>2.1</v>
      </c>
      <c r="VWD21" s="499">
        <v>2.1</v>
      </c>
      <c r="VWE21" s="499">
        <v>2.2000000000000002</v>
      </c>
      <c r="VWF21" s="499">
        <v>2.6</v>
      </c>
      <c r="VWG21" s="499">
        <v>3.1</v>
      </c>
      <c r="VWH21" s="499">
        <v>3.6</v>
      </c>
      <c r="VWI21" s="499">
        <v>4.0999999999999996</v>
      </c>
      <c r="VWJ21" s="499">
        <v>4.2</v>
      </c>
      <c r="VWK21" s="499">
        <v>4.3</v>
      </c>
      <c r="VWL21" s="499">
        <v>4.3</v>
      </c>
      <c r="VWM21" s="499">
        <v>4.5999999999999996</v>
      </c>
      <c r="VWN21" s="499">
        <v>5.2</v>
      </c>
      <c r="VWO21" s="500">
        <v>5.7</v>
      </c>
      <c r="VWP21" s="499">
        <v>6.1</v>
      </c>
      <c r="VWQ21" s="499">
        <v>6.4</v>
      </c>
      <c r="VWR21" s="499">
        <v>7</v>
      </c>
      <c r="VWS21" s="503" t="s">
        <v>284</v>
      </c>
      <c r="VWT21" s="499">
        <v>4</v>
      </c>
      <c r="VWU21" s="499">
        <v>4</v>
      </c>
      <c r="VWV21" s="499">
        <v>4</v>
      </c>
      <c r="VWW21" s="499">
        <v>4</v>
      </c>
      <c r="VWX21" s="499">
        <v>4</v>
      </c>
      <c r="VWY21" s="499">
        <v>4</v>
      </c>
      <c r="VWZ21" s="499">
        <v>3</v>
      </c>
      <c r="VXA21" s="499">
        <v>3</v>
      </c>
      <c r="VXB21" s="499">
        <v>4</v>
      </c>
      <c r="VXC21" s="499">
        <v>4</v>
      </c>
      <c r="VXD21" s="499">
        <v>4</v>
      </c>
      <c r="VXE21" s="500">
        <v>4</v>
      </c>
      <c r="VXF21" s="501">
        <v>3.6</v>
      </c>
      <c r="VXG21" s="501">
        <v>3.5</v>
      </c>
      <c r="VXH21" s="501">
        <v>3.6</v>
      </c>
      <c r="VXI21" s="501">
        <v>3.5</v>
      </c>
      <c r="VXJ21" s="501">
        <v>3.4</v>
      </c>
      <c r="VXK21" s="501">
        <v>3.6</v>
      </c>
      <c r="VXL21" s="501">
        <v>3.8</v>
      </c>
      <c r="VXM21" s="501">
        <v>3.8</v>
      </c>
      <c r="VXN21" s="501">
        <v>3.8</v>
      </c>
      <c r="VXO21" s="501">
        <v>4</v>
      </c>
      <c r="VXP21" s="501">
        <v>3.8</v>
      </c>
      <c r="VXQ21" s="502">
        <v>3.7</v>
      </c>
      <c r="VXR21" s="501">
        <v>3.3</v>
      </c>
      <c r="VXS21" s="501">
        <v>3.1</v>
      </c>
      <c r="VXT21" s="501">
        <v>3.1</v>
      </c>
      <c r="VXU21" s="501">
        <v>3.2</v>
      </c>
      <c r="VXV21" s="501">
        <v>3.1</v>
      </c>
      <c r="VXW21" s="501">
        <v>3.1</v>
      </c>
      <c r="VXX21" s="501">
        <v>2.9</v>
      </c>
      <c r="VXY21" s="501">
        <v>3</v>
      </c>
      <c r="VXZ21" s="501">
        <v>2.9</v>
      </c>
      <c r="VYA21" s="501">
        <v>2.8</v>
      </c>
      <c r="VYB21" s="501">
        <v>3.1</v>
      </c>
      <c r="VYC21" s="502">
        <v>3.4</v>
      </c>
      <c r="VYD21" s="499">
        <v>3.9</v>
      </c>
      <c r="VYE21" s="499">
        <v>4.2</v>
      </c>
      <c r="VYF21" s="499">
        <v>3.8</v>
      </c>
      <c r="VYG21" s="499">
        <v>3.3</v>
      </c>
      <c r="VYH21" s="499">
        <v>2.7</v>
      </c>
      <c r="VYI21" s="499">
        <v>2.5</v>
      </c>
      <c r="VYJ21" s="499">
        <v>2.7</v>
      </c>
      <c r="VYK21" s="499">
        <v>2.9</v>
      </c>
      <c r="VYL21" s="499">
        <v>2.8</v>
      </c>
      <c r="VYM21" s="499">
        <v>2.6</v>
      </c>
      <c r="VYN21" s="499">
        <v>2.4</v>
      </c>
      <c r="VYO21" s="500">
        <v>2.1</v>
      </c>
      <c r="VYP21" s="499">
        <v>2.1</v>
      </c>
      <c r="VYQ21" s="499">
        <v>2.2000000000000002</v>
      </c>
      <c r="VYR21" s="499">
        <v>2.6</v>
      </c>
      <c r="VYS21" s="499">
        <v>3.1</v>
      </c>
      <c r="VYT21" s="499">
        <v>3.6</v>
      </c>
      <c r="VYU21" s="499">
        <v>4.0999999999999996</v>
      </c>
      <c r="VYV21" s="499">
        <v>4.2</v>
      </c>
      <c r="VYW21" s="499">
        <v>4.3</v>
      </c>
      <c r="VYX21" s="499">
        <v>4.3</v>
      </c>
      <c r="VYY21" s="499">
        <v>4.5999999999999996</v>
      </c>
      <c r="VYZ21" s="499">
        <v>5.2</v>
      </c>
      <c r="VZA21" s="500">
        <v>5.7</v>
      </c>
      <c r="VZB21" s="499">
        <v>6.1</v>
      </c>
      <c r="VZC21" s="499">
        <v>6.4</v>
      </c>
      <c r="VZD21" s="499">
        <v>7</v>
      </c>
      <c r="VZE21" s="503" t="s">
        <v>284</v>
      </c>
      <c r="VZF21" s="499">
        <v>4</v>
      </c>
      <c r="VZG21" s="499">
        <v>4</v>
      </c>
      <c r="VZH21" s="499">
        <v>4</v>
      </c>
      <c r="VZI21" s="499">
        <v>4</v>
      </c>
      <c r="VZJ21" s="499">
        <v>4</v>
      </c>
      <c r="VZK21" s="499">
        <v>4</v>
      </c>
      <c r="VZL21" s="499">
        <v>3</v>
      </c>
      <c r="VZM21" s="499">
        <v>3</v>
      </c>
      <c r="VZN21" s="499">
        <v>4</v>
      </c>
      <c r="VZO21" s="499">
        <v>4</v>
      </c>
      <c r="VZP21" s="499">
        <v>4</v>
      </c>
      <c r="VZQ21" s="500">
        <v>4</v>
      </c>
      <c r="VZR21" s="501">
        <v>3.6</v>
      </c>
      <c r="VZS21" s="501">
        <v>3.5</v>
      </c>
      <c r="VZT21" s="501">
        <v>3.6</v>
      </c>
      <c r="VZU21" s="501">
        <v>3.5</v>
      </c>
      <c r="VZV21" s="501">
        <v>3.4</v>
      </c>
      <c r="VZW21" s="501">
        <v>3.6</v>
      </c>
      <c r="VZX21" s="501">
        <v>3.8</v>
      </c>
      <c r="VZY21" s="501">
        <v>3.8</v>
      </c>
      <c r="VZZ21" s="501">
        <v>3.8</v>
      </c>
      <c r="WAA21" s="501">
        <v>4</v>
      </c>
      <c r="WAB21" s="501">
        <v>3.8</v>
      </c>
      <c r="WAC21" s="502">
        <v>3.7</v>
      </c>
      <c r="WAD21" s="501">
        <v>3.3</v>
      </c>
      <c r="WAE21" s="501">
        <v>3.1</v>
      </c>
      <c r="WAF21" s="501">
        <v>3.1</v>
      </c>
      <c r="WAG21" s="501">
        <v>3.2</v>
      </c>
      <c r="WAH21" s="501">
        <v>3.1</v>
      </c>
      <c r="WAI21" s="501">
        <v>3.1</v>
      </c>
      <c r="WAJ21" s="501">
        <v>2.9</v>
      </c>
      <c r="WAK21" s="501">
        <v>3</v>
      </c>
      <c r="WAL21" s="501">
        <v>2.9</v>
      </c>
      <c r="WAM21" s="501">
        <v>2.8</v>
      </c>
      <c r="WAN21" s="501">
        <v>3.1</v>
      </c>
      <c r="WAO21" s="502">
        <v>3.4</v>
      </c>
      <c r="WAP21" s="499">
        <v>3.9</v>
      </c>
      <c r="WAQ21" s="499">
        <v>4.2</v>
      </c>
      <c r="WAR21" s="499">
        <v>3.8</v>
      </c>
      <c r="WAS21" s="499">
        <v>3.3</v>
      </c>
      <c r="WAT21" s="499">
        <v>2.7</v>
      </c>
      <c r="WAU21" s="499">
        <v>2.5</v>
      </c>
      <c r="WAV21" s="499">
        <v>2.7</v>
      </c>
      <c r="WAW21" s="499">
        <v>2.9</v>
      </c>
      <c r="WAX21" s="499">
        <v>2.8</v>
      </c>
      <c r="WAY21" s="499">
        <v>2.6</v>
      </c>
      <c r="WAZ21" s="499">
        <v>2.4</v>
      </c>
      <c r="WBA21" s="500">
        <v>2.1</v>
      </c>
      <c r="WBB21" s="499">
        <v>2.1</v>
      </c>
      <c r="WBC21" s="499">
        <v>2.2000000000000002</v>
      </c>
      <c r="WBD21" s="499">
        <v>2.6</v>
      </c>
      <c r="WBE21" s="499">
        <v>3.1</v>
      </c>
      <c r="WBF21" s="499">
        <v>3.6</v>
      </c>
      <c r="WBG21" s="499">
        <v>4.0999999999999996</v>
      </c>
      <c r="WBH21" s="499">
        <v>4.2</v>
      </c>
      <c r="WBI21" s="499">
        <v>4.3</v>
      </c>
      <c r="WBJ21" s="499">
        <v>4.3</v>
      </c>
      <c r="WBK21" s="499">
        <v>4.5999999999999996</v>
      </c>
      <c r="WBL21" s="499">
        <v>5.2</v>
      </c>
      <c r="WBM21" s="500">
        <v>5.7</v>
      </c>
      <c r="WBN21" s="499">
        <v>6.1</v>
      </c>
      <c r="WBO21" s="499">
        <v>6.4</v>
      </c>
      <c r="WBP21" s="499">
        <v>7</v>
      </c>
      <c r="WBQ21" s="503" t="s">
        <v>284</v>
      </c>
      <c r="WBR21" s="499">
        <v>4</v>
      </c>
      <c r="WBS21" s="499">
        <v>4</v>
      </c>
      <c r="WBT21" s="499">
        <v>4</v>
      </c>
      <c r="WBU21" s="499">
        <v>4</v>
      </c>
      <c r="WBV21" s="499">
        <v>4</v>
      </c>
      <c r="WBW21" s="499">
        <v>4</v>
      </c>
      <c r="WBX21" s="499">
        <v>3</v>
      </c>
      <c r="WBY21" s="499">
        <v>3</v>
      </c>
      <c r="WBZ21" s="499">
        <v>4</v>
      </c>
      <c r="WCA21" s="499">
        <v>4</v>
      </c>
      <c r="WCB21" s="499">
        <v>4</v>
      </c>
      <c r="WCC21" s="500">
        <v>4</v>
      </c>
      <c r="WCD21" s="501">
        <v>3.6</v>
      </c>
      <c r="WCE21" s="501">
        <v>3.5</v>
      </c>
      <c r="WCF21" s="501">
        <v>3.6</v>
      </c>
      <c r="WCG21" s="501">
        <v>3.5</v>
      </c>
      <c r="WCH21" s="501">
        <v>3.4</v>
      </c>
      <c r="WCI21" s="501">
        <v>3.6</v>
      </c>
      <c r="WCJ21" s="501">
        <v>3.8</v>
      </c>
      <c r="WCK21" s="501">
        <v>3.8</v>
      </c>
      <c r="WCL21" s="501">
        <v>3.8</v>
      </c>
      <c r="WCM21" s="501">
        <v>4</v>
      </c>
      <c r="WCN21" s="501">
        <v>3.8</v>
      </c>
      <c r="WCO21" s="502">
        <v>3.7</v>
      </c>
      <c r="WCP21" s="501">
        <v>3.3</v>
      </c>
      <c r="WCQ21" s="501">
        <v>3.1</v>
      </c>
      <c r="WCR21" s="501">
        <v>3.1</v>
      </c>
      <c r="WCS21" s="501">
        <v>3.2</v>
      </c>
      <c r="WCT21" s="501">
        <v>3.1</v>
      </c>
      <c r="WCU21" s="501">
        <v>3.1</v>
      </c>
      <c r="WCV21" s="501">
        <v>2.9</v>
      </c>
      <c r="WCW21" s="501">
        <v>3</v>
      </c>
      <c r="WCX21" s="501">
        <v>2.9</v>
      </c>
      <c r="WCY21" s="501">
        <v>2.8</v>
      </c>
      <c r="WCZ21" s="501">
        <v>3.1</v>
      </c>
      <c r="WDA21" s="502">
        <v>3.4</v>
      </c>
      <c r="WDB21" s="499">
        <v>3.9</v>
      </c>
      <c r="WDC21" s="499">
        <v>4.2</v>
      </c>
      <c r="WDD21" s="499">
        <v>3.8</v>
      </c>
      <c r="WDE21" s="499">
        <v>3.3</v>
      </c>
      <c r="WDF21" s="499">
        <v>2.7</v>
      </c>
      <c r="WDG21" s="499">
        <v>2.5</v>
      </c>
      <c r="WDH21" s="499">
        <v>2.7</v>
      </c>
      <c r="WDI21" s="499">
        <v>2.9</v>
      </c>
      <c r="WDJ21" s="499">
        <v>2.8</v>
      </c>
      <c r="WDK21" s="499">
        <v>2.6</v>
      </c>
      <c r="WDL21" s="499">
        <v>2.4</v>
      </c>
      <c r="WDM21" s="500">
        <v>2.1</v>
      </c>
      <c r="WDN21" s="499">
        <v>2.1</v>
      </c>
      <c r="WDO21" s="499">
        <v>2.2000000000000002</v>
      </c>
      <c r="WDP21" s="499">
        <v>2.6</v>
      </c>
      <c r="WDQ21" s="499">
        <v>3.1</v>
      </c>
      <c r="WDR21" s="499">
        <v>3.6</v>
      </c>
      <c r="WDS21" s="499">
        <v>4.0999999999999996</v>
      </c>
      <c r="WDT21" s="499">
        <v>4.2</v>
      </c>
      <c r="WDU21" s="499">
        <v>4.3</v>
      </c>
      <c r="WDV21" s="499">
        <v>4.3</v>
      </c>
      <c r="WDW21" s="499">
        <v>4.5999999999999996</v>
      </c>
      <c r="WDX21" s="499">
        <v>5.2</v>
      </c>
      <c r="WDY21" s="500">
        <v>5.7</v>
      </c>
      <c r="WDZ21" s="499">
        <v>6.1</v>
      </c>
      <c r="WEA21" s="499">
        <v>6.4</v>
      </c>
      <c r="WEB21" s="499">
        <v>7</v>
      </c>
      <c r="WEC21" s="503" t="s">
        <v>284</v>
      </c>
      <c r="WED21" s="499">
        <v>4</v>
      </c>
      <c r="WEE21" s="499">
        <v>4</v>
      </c>
      <c r="WEF21" s="499">
        <v>4</v>
      </c>
      <c r="WEG21" s="499">
        <v>4</v>
      </c>
      <c r="WEH21" s="499">
        <v>4</v>
      </c>
      <c r="WEI21" s="499">
        <v>4</v>
      </c>
      <c r="WEJ21" s="499">
        <v>3</v>
      </c>
      <c r="WEK21" s="499">
        <v>3</v>
      </c>
      <c r="WEL21" s="499">
        <v>4</v>
      </c>
      <c r="WEM21" s="499">
        <v>4</v>
      </c>
      <c r="WEN21" s="499">
        <v>4</v>
      </c>
      <c r="WEO21" s="500">
        <v>4</v>
      </c>
      <c r="WEP21" s="501">
        <v>3.6</v>
      </c>
      <c r="WEQ21" s="501">
        <v>3.5</v>
      </c>
      <c r="WER21" s="501">
        <v>3.6</v>
      </c>
      <c r="WES21" s="501">
        <v>3.5</v>
      </c>
      <c r="WET21" s="501">
        <v>3.4</v>
      </c>
      <c r="WEU21" s="501">
        <v>3.6</v>
      </c>
      <c r="WEV21" s="501">
        <v>3.8</v>
      </c>
      <c r="WEW21" s="501">
        <v>3.8</v>
      </c>
      <c r="WEX21" s="501">
        <v>3.8</v>
      </c>
      <c r="WEY21" s="501">
        <v>4</v>
      </c>
      <c r="WEZ21" s="501">
        <v>3.8</v>
      </c>
      <c r="WFA21" s="502">
        <v>3.7</v>
      </c>
      <c r="WFB21" s="501">
        <v>3.3</v>
      </c>
      <c r="WFC21" s="501">
        <v>3.1</v>
      </c>
      <c r="WFD21" s="501">
        <v>3.1</v>
      </c>
      <c r="WFE21" s="501">
        <v>3.2</v>
      </c>
      <c r="WFF21" s="501">
        <v>3.1</v>
      </c>
      <c r="WFG21" s="501">
        <v>3.1</v>
      </c>
      <c r="WFH21" s="501">
        <v>2.9</v>
      </c>
      <c r="WFI21" s="501">
        <v>3</v>
      </c>
      <c r="WFJ21" s="501">
        <v>2.9</v>
      </c>
      <c r="WFK21" s="501">
        <v>2.8</v>
      </c>
      <c r="WFL21" s="501">
        <v>3.1</v>
      </c>
      <c r="WFM21" s="502">
        <v>3.4</v>
      </c>
      <c r="WFN21" s="499">
        <v>3.9</v>
      </c>
      <c r="WFO21" s="499">
        <v>4.2</v>
      </c>
      <c r="WFP21" s="499">
        <v>3.8</v>
      </c>
      <c r="WFQ21" s="499">
        <v>3.3</v>
      </c>
      <c r="WFR21" s="499">
        <v>2.7</v>
      </c>
      <c r="WFS21" s="499">
        <v>2.5</v>
      </c>
      <c r="WFT21" s="499">
        <v>2.7</v>
      </c>
      <c r="WFU21" s="499">
        <v>2.9</v>
      </c>
      <c r="WFV21" s="499">
        <v>2.8</v>
      </c>
      <c r="WFW21" s="499">
        <v>2.6</v>
      </c>
      <c r="WFX21" s="499">
        <v>2.4</v>
      </c>
      <c r="WFY21" s="500">
        <v>2.1</v>
      </c>
      <c r="WFZ21" s="499">
        <v>2.1</v>
      </c>
      <c r="WGA21" s="499">
        <v>2.2000000000000002</v>
      </c>
      <c r="WGB21" s="499">
        <v>2.6</v>
      </c>
      <c r="WGC21" s="499">
        <v>3.1</v>
      </c>
      <c r="WGD21" s="499">
        <v>3.6</v>
      </c>
      <c r="WGE21" s="499">
        <v>4.0999999999999996</v>
      </c>
      <c r="WGF21" s="499">
        <v>4.2</v>
      </c>
      <c r="WGG21" s="499">
        <v>4.3</v>
      </c>
      <c r="WGH21" s="499">
        <v>4.3</v>
      </c>
      <c r="WGI21" s="499">
        <v>4.5999999999999996</v>
      </c>
      <c r="WGJ21" s="499">
        <v>5.2</v>
      </c>
      <c r="WGK21" s="500">
        <v>5.7</v>
      </c>
      <c r="WGL21" s="499">
        <v>6.1</v>
      </c>
      <c r="WGM21" s="499">
        <v>6.4</v>
      </c>
      <c r="WGN21" s="499">
        <v>7</v>
      </c>
      <c r="WGO21" s="503" t="s">
        <v>284</v>
      </c>
      <c r="WGP21" s="499">
        <v>4</v>
      </c>
      <c r="WGQ21" s="499">
        <v>4</v>
      </c>
      <c r="WGR21" s="499">
        <v>4</v>
      </c>
      <c r="WGS21" s="499">
        <v>4</v>
      </c>
      <c r="WGT21" s="499">
        <v>4</v>
      </c>
      <c r="WGU21" s="499">
        <v>4</v>
      </c>
      <c r="WGV21" s="499">
        <v>3</v>
      </c>
      <c r="WGW21" s="499">
        <v>3</v>
      </c>
      <c r="WGX21" s="499">
        <v>4</v>
      </c>
      <c r="WGY21" s="499">
        <v>4</v>
      </c>
      <c r="WGZ21" s="499">
        <v>4</v>
      </c>
      <c r="WHA21" s="500">
        <v>4</v>
      </c>
      <c r="WHB21" s="501">
        <v>3.6</v>
      </c>
      <c r="WHC21" s="501">
        <v>3.5</v>
      </c>
      <c r="WHD21" s="501">
        <v>3.6</v>
      </c>
      <c r="WHE21" s="501">
        <v>3.5</v>
      </c>
      <c r="WHF21" s="501">
        <v>3.4</v>
      </c>
      <c r="WHG21" s="501">
        <v>3.6</v>
      </c>
      <c r="WHH21" s="501">
        <v>3.8</v>
      </c>
      <c r="WHI21" s="501">
        <v>3.8</v>
      </c>
      <c r="WHJ21" s="501">
        <v>3.8</v>
      </c>
      <c r="WHK21" s="501">
        <v>4</v>
      </c>
      <c r="WHL21" s="501">
        <v>3.8</v>
      </c>
      <c r="WHM21" s="502">
        <v>3.7</v>
      </c>
      <c r="WHN21" s="501">
        <v>3.3</v>
      </c>
      <c r="WHO21" s="501">
        <v>3.1</v>
      </c>
      <c r="WHP21" s="501">
        <v>3.1</v>
      </c>
      <c r="WHQ21" s="501">
        <v>3.2</v>
      </c>
      <c r="WHR21" s="501">
        <v>3.1</v>
      </c>
      <c r="WHS21" s="501">
        <v>3.1</v>
      </c>
      <c r="WHT21" s="501">
        <v>2.9</v>
      </c>
      <c r="WHU21" s="501">
        <v>3</v>
      </c>
      <c r="WHV21" s="501">
        <v>2.9</v>
      </c>
      <c r="WHW21" s="501">
        <v>2.8</v>
      </c>
      <c r="WHX21" s="501">
        <v>3.1</v>
      </c>
      <c r="WHY21" s="502">
        <v>3.4</v>
      </c>
      <c r="WHZ21" s="499">
        <v>3.9</v>
      </c>
      <c r="WIA21" s="499">
        <v>4.2</v>
      </c>
      <c r="WIB21" s="499">
        <v>3.8</v>
      </c>
      <c r="WIC21" s="499">
        <v>3.3</v>
      </c>
      <c r="WID21" s="499">
        <v>2.7</v>
      </c>
      <c r="WIE21" s="499">
        <v>2.5</v>
      </c>
      <c r="WIF21" s="499">
        <v>2.7</v>
      </c>
      <c r="WIG21" s="499">
        <v>2.9</v>
      </c>
      <c r="WIH21" s="499">
        <v>2.8</v>
      </c>
      <c r="WII21" s="499">
        <v>2.6</v>
      </c>
      <c r="WIJ21" s="499">
        <v>2.4</v>
      </c>
      <c r="WIK21" s="500">
        <v>2.1</v>
      </c>
      <c r="WIL21" s="499">
        <v>2.1</v>
      </c>
      <c r="WIM21" s="499">
        <v>2.2000000000000002</v>
      </c>
      <c r="WIN21" s="499">
        <v>2.6</v>
      </c>
      <c r="WIO21" s="499">
        <v>3.1</v>
      </c>
      <c r="WIP21" s="499">
        <v>3.6</v>
      </c>
      <c r="WIQ21" s="499">
        <v>4.0999999999999996</v>
      </c>
      <c r="WIR21" s="499">
        <v>4.2</v>
      </c>
      <c r="WIS21" s="499">
        <v>4.3</v>
      </c>
      <c r="WIT21" s="499">
        <v>4.3</v>
      </c>
      <c r="WIU21" s="499">
        <v>4.5999999999999996</v>
      </c>
      <c r="WIV21" s="499">
        <v>5.2</v>
      </c>
      <c r="WIW21" s="500">
        <v>5.7</v>
      </c>
      <c r="WIX21" s="499">
        <v>6.1</v>
      </c>
      <c r="WIY21" s="499">
        <v>6.4</v>
      </c>
      <c r="WIZ21" s="499">
        <v>7</v>
      </c>
      <c r="WJA21" s="503" t="s">
        <v>284</v>
      </c>
      <c r="WJB21" s="499">
        <v>4</v>
      </c>
      <c r="WJC21" s="499">
        <v>4</v>
      </c>
      <c r="WJD21" s="499">
        <v>4</v>
      </c>
      <c r="WJE21" s="499">
        <v>4</v>
      </c>
      <c r="WJF21" s="499">
        <v>4</v>
      </c>
      <c r="WJG21" s="499">
        <v>4</v>
      </c>
      <c r="WJH21" s="499">
        <v>3</v>
      </c>
      <c r="WJI21" s="499">
        <v>3</v>
      </c>
      <c r="WJJ21" s="499">
        <v>4</v>
      </c>
      <c r="WJK21" s="499">
        <v>4</v>
      </c>
      <c r="WJL21" s="499">
        <v>4</v>
      </c>
      <c r="WJM21" s="500">
        <v>4</v>
      </c>
      <c r="WJN21" s="501">
        <v>3.6</v>
      </c>
      <c r="WJO21" s="501">
        <v>3.5</v>
      </c>
      <c r="WJP21" s="501">
        <v>3.6</v>
      </c>
      <c r="WJQ21" s="501">
        <v>3.5</v>
      </c>
      <c r="WJR21" s="501">
        <v>3.4</v>
      </c>
      <c r="WJS21" s="501">
        <v>3.6</v>
      </c>
      <c r="WJT21" s="501">
        <v>3.8</v>
      </c>
      <c r="WJU21" s="501">
        <v>3.8</v>
      </c>
      <c r="WJV21" s="501">
        <v>3.8</v>
      </c>
      <c r="WJW21" s="501">
        <v>4</v>
      </c>
      <c r="WJX21" s="501">
        <v>3.8</v>
      </c>
      <c r="WJY21" s="502">
        <v>3.7</v>
      </c>
      <c r="WJZ21" s="501">
        <v>3.3</v>
      </c>
      <c r="WKA21" s="501">
        <v>3.1</v>
      </c>
      <c r="WKB21" s="501">
        <v>3.1</v>
      </c>
      <c r="WKC21" s="501">
        <v>3.2</v>
      </c>
      <c r="WKD21" s="501">
        <v>3.1</v>
      </c>
      <c r="WKE21" s="501">
        <v>3.1</v>
      </c>
      <c r="WKF21" s="501">
        <v>2.9</v>
      </c>
      <c r="WKG21" s="501">
        <v>3</v>
      </c>
      <c r="WKH21" s="501">
        <v>2.9</v>
      </c>
      <c r="WKI21" s="501">
        <v>2.8</v>
      </c>
      <c r="WKJ21" s="501">
        <v>3.1</v>
      </c>
      <c r="WKK21" s="502">
        <v>3.4</v>
      </c>
      <c r="WKL21" s="499">
        <v>3.9</v>
      </c>
      <c r="WKM21" s="499">
        <v>4.2</v>
      </c>
      <c r="WKN21" s="499">
        <v>3.8</v>
      </c>
      <c r="WKO21" s="499">
        <v>3.3</v>
      </c>
      <c r="WKP21" s="499">
        <v>2.7</v>
      </c>
      <c r="WKQ21" s="499">
        <v>2.5</v>
      </c>
      <c r="WKR21" s="499">
        <v>2.7</v>
      </c>
      <c r="WKS21" s="499">
        <v>2.9</v>
      </c>
      <c r="WKT21" s="499">
        <v>2.8</v>
      </c>
      <c r="WKU21" s="499">
        <v>2.6</v>
      </c>
      <c r="WKV21" s="499">
        <v>2.4</v>
      </c>
      <c r="WKW21" s="500">
        <v>2.1</v>
      </c>
      <c r="WKX21" s="499">
        <v>2.1</v>
      </c>
      <c r="WKY21" s="499">
        <v>2.2000000000000002</v>
      </c>
      <c r="WKZ21" s="499">
        <v>2.6</v>
      </c>
      <c r="WLA21" s="499">
        <v>3.1</v>
      </c>
      <c r="WLB21" s="499">
        <v>3.6</v>
      </c>
      <c r="WLC21" s="499">
        <v>4.0999999999999996</v>
      </c>
      <c r="WLD21" s="499">
        <v>4.2</v>
      </c>
      <c r="WLE21" s="499">
        <v>4.3</v>
      </c>
      <c r="WLF21" s="499">
        <v>4.3</v>
      </c>
      <c r="WLG21" s="499">
        <v>4.5999999999999996</v>
      </c>
      <c r="WLH21" s="499">
        <v>5.2</v>
      </c>
      <c r="WLI21" s="500">
        <v>5.7</v>
      </c>
      <c r="WLJ21" s="499">
        <v>6.1</v>
      </c>
      <c r="WLK21" s="499">
        <v>6.4</v>
      </c>
      <c r="WLL21" s="499">
        <v>7</v>
      </c>
      <c r="WLM21" s="503" t="s">
        <v>284</v>
      </c>
      <c r="WLN21" s="499">
        <v>4</v>
      </c>
      <c r="WLO21" s="499">
        <v>4</v>
      </c>
      <c r="WLP21" s="499">
        <v>4</v>
      </c>
      <c r="WLQ21" s="499">
        <v>4</v>
      </c>
      <c r="WLR21" s="499">
        <v>4</v>
      </c>
      <c r="WLS21" s="499">
        <v>4</v>
      </c>
      <c r="WLT21" s="499">
        <v>3</v>
      </c>
      <c r="WLU21" s="499">
        <v>3</v>
      </c>
      <c r="WLV21" s="499">
        <v>4</v>
      </c>
      <c r="WLW21" s="499">
        <v>4</v>
      </c>
      <c r="WLX21" s="499">
        <v>4</v>
      </c>
      <c r="WLY21" s="500">
        <v>4</v>
      </c>
      <c r="WLZ21" s="501">
        <v>3.6</v>
      </c>
      <c r="WMA21" s="501">
        <v>3.5</v>
      </c>
      <c r="WMB21" s="501">
        <v>3.6</v>
      </c>
      <c r="WMC21" s="501">
        <v>3.5</v>
      </c>
      <c r="WMD21" s="501">
        <v>3.4</v>
      </c>
      <c r="WME21" s="501">
        <v>3.6</v>
      </c>
      <c r="WMF21" s="501">
        <v>3.8</v>
      </c>
      <c r="WMG21" s="501">
        <v>3.8</v>
      </c>
      <c r="WMH21" s="501">
        <v>3.8</v>
      </c>
      <c r="WMI21" s="501">
        <v>4</v>
      </c>
      <c r="WMJ21" s="501">
        <v>3.8</v>
      </c>
      <c r="WMK21" s="502">
        <v>3.7</v>
      </c>
      <c r="WML21" s="501">
        <v>3.3</v>
      </c>
      <c r="WMM21" s="501">
        <v>3.1</v>
      </c>
      <c r="WMN21" s="501">
        <v>3.1</v>
      </c>
      <c r="WMO21" s="501">
        <v>3.2</v>
      </c>
      <c r="WMP21" s="501">
        <v>3.1</v>
      </c>
      <c r="WMQ21" s="501">
        <v>3.1</v>
      </c>
      <c r="WMR21" s="501">
        <v>2.9</v>
      </c>
      <c r="WMS21" s="501">
        <v>3</v>
      </c>
      <c r="WMT21" s="501">
        <v>2.9</v>
      </c>
      <c r="WMU21" s="501">
        <v>2.8</v>
      </c>
      <c r="WMV21" s="501">
        <v>3.1</v>
      </c>
      <c r="WMW21" s="502">
        <v>3.4</v>
      </c>
      <c r="WMX21" s="499">
        <v>3.9</v>
      </c>
      <c r="WMY21" s="499">
        <v>4.2</v>
      </c>
      <c r="WMZ21" s="499">
        <v>3.8</v>
      </c>
      <c r="WNA21" s="499">
        <v>3.3</v>
      </c>
      <c r="WNB21" s="499">
        <v>2.7</v>
      </c>
      <c r="WNC21" s="499">
        <v>2.5</v>
      </c>
      <c r="WND21" s="499">
        <v>2.7</v>
      </c>
      <c r="WNE21" s="499">
        <v>2.9</v>
      </c>
      <c r="WNF21" s="499">
        <v>2.8</v>
      </c>
      <c r="WNG21" s="499">
        <v>2.6</v>
      </c>
      <c r="WNH21" s="499">
        <v>2.4</v>
      </c>
      <c r="WNI21" s="500">
        <v>2.1</v>
      </c>
      <c r="WNJ21" s="499">
        <v>2.1</v>
      </c>
      <c r="WNK21" s="499">
        <v>2.2000000000000002</v>
      </c>
      <c r="WNL21" s="499">
        <v>2.6</v>
      </c>
      <c r="WNM21" s="499">
        <v>3.1</v>
      </c>
      <c r="WNN21" s="499">
        <v>3.6</v>
      </c>
      <c r="WNO21" s="499">
        <v>4.0999999999999996</v>
      </c>
      <c r="WNP21" s="499">
        <v>4.2</v>
      </c>
      <c r="WNQ21" s="499">
        <v>4.3</v>
      </c>
      <c r="WNR21" s="499">
        <v>4.3</v>
      </c>
      <c r="WNS21" s="499">
        <v>4.5999999999999996</v>
      </c>
      <c r="WNT21" s="499">
        <v>5.2</v>
      </c>
      <c r="WNU21" s="500">
        <v>5.7</v>
      </c>
      <c r="WNV21" s="499">
        <v>6.1</v>
      </c>
      <c r="WNW21" s="499">
        <v>6.4</v>
      </c>
      <c r="WNX21" s="499">
        <v>7</v>
      </c>
      <c r="WNY21" s="503" t="s">
        <v>284</v>
      </c>
      <c r="WNZ21" s="499">
        <v>4</v>
      </c>
      <c r="WOA21" s="499">
        <v>4</v>
      </c>
      <c r="WOB21" s="499">
        <v>4</v>
      </c>
      <c r="WOC21" s="499">
        <v>4</v>
      </c>
      <c r="WOD21" s="499">
        <v>4</v>
      </c>
      <c r="WOE21" s="499">
        <v>4</v>
      </c>
      <c r="WOF21" s="499">
        <v>3</v>
      </c>
      <c r="WOG21" s="499">
        <v>3</v>
      </c>
      <c r="WOH21" s="499">
        <v>4</v>
      </c>
      <c r="WOI21" s="499">
        <v>4</v>
      </c>
      <c r="WOJ21" s="499">
        <v>4</v>
      </c>
      <c r="WOK21" s="500">
        <v>4</v>
      </c>
      <c r="WOL21" s="501">
        <v>3.6</v>
      </c>
      <c r="WOM21" s="501">
        <v>3.5</v>
      </c>
      <c r="WON21" s="501">
        <v>3.6</v>
      </c>
      <c r="WOO21" s="501">
        <v>3.5</v>
      </c>
      <c r="WOP21" s="501">
        <v>3.4</v>
      </c>
      <c r="WOQ21" s="501">
        <v>3.6</v>
      </c>
      <c r="WOR21" s="501">
        <v>3.8</v>
      </c>
      <c r="WOS21" s="501">
        <v>3.8</v>
      </c>
      <c r="WOT21" s="501">
        <v>3.8</v>
      </c>
      <c r="WOU21" s="501">
        <v>4</v>
      </c>
      <c r="WOV21" s="501">
        <v>3.8</v>
      </c>
      <c r="WOW21" s="502">
        <v>3.7</v>
      </c>
      <c r="WOX21" s="501">
        <v>3.3</v>
      </c>
      <c r="WOY21" s="501">
        <v>3.1</v>
      </c>
      <c r="WOZ21" s="501">
        <v>3.1</v>
      </c>
      <c r="WPA21" s="501">
        <v>3.2</v>
      </c>
      <c r="WPB21" s="501">
        <v>3.1</v>
      </c>
      <c r="WPC21" s="501">
        <v>3.1</v>
      </c>
      <c r="WPD21" s="501">
        <v>2.9</v>
      </c>
      <c r="WPE21" s="501">
        <v>3</v>
      </c>
      <c r="WPF21" s="501">
        <v>2.9</v>
      </c>
      <c r="WPG21" s="501">
        <v>2.8</v>
      </c>
      <c r="WPH21" s="501">
        <v>3.1</v>
      </c>
      <c r="WPI21" s="502">
        <v>3.4</v>
      </c>
      <c r="WPJ21" s="499">
        <v>3.9</v>
      </c>
      <c r="WPK21" s="499">
        <v>4.2</v>
      </c>
      <c r="WPL21" s="499">
        <v>3.8</v>
      </c>
      <c r="WPM21" s="499">
        <v>3.3</v>
      </c>
      <c r="WPN21" s="499">
        <v>2.7</v>
      </c>
      <c r="WPO21" s="499">
        <v>2.5</v>
      </c>
      <c r="WPP21" s="499">
        <v>2.7</v>
      </c>
      <c r="WPQ21" s="499">
        <v>2.9</v>
      </c>
      <c r="WPR21" s="499">
        <v>2.8</v>
      </c>
      <c r="WPS21" s="499">
        <v>2.6</v>
      </c>
      <c r="WPT21" s="499">
        <v>2.4</v>
      </c>
      <c r="WPU21" s="500">
        <v>2.1</v>
      </c>
      <c r="WPV21" s="499">
        <v>2.1</v>
      </c>
      <c r="WPW21" s="499">
        <v>2.2000000000000002</v>
      </c>
      <c r="WPX21" s="499">
        <v>2.6</v>
      </c>
      <c r="WPY21" s="499">
        <v>3.1</v>
      </c>
      <c r="WPZ21" s="499">
        <v>3.6</v>
      </c>
      <c r="WQA21" s="499">
        <v>4.0999999999999996</v>
      </c>
      <c r="WQB21" s="499">
        <v>4.2</v>
      </c>
      <c r="WQC21" s="499">
        <v>4.3</v>
      </c>
      <c r="WQD21" s="499">
        <v>4.3</v>
      </c>
      <c r="WQE21" s="499">
        <v>4.5999999999999996</v>
      </c>
      <c r="WQF21" s="499">
        <v>5.2</v>
      </c>
      <c r="WQG21" s="500">
        <v>5.7</v>
      </c>
      <c r="WQH21" s="499">
        <v>6.1</v>
      </c>
      <c r="WQI21" s="499">
        <v>6.4</v>
      </c>
      <c r="WQJ21" s="499">
        <v>7</v>
      </c>
      <c r="WQK21" s="503" t="s">
        <v>284</v>
      </c>
      <c r="WQL21" s="499">
        <v>4</v>
      </c>
      <c r="WQM21" s="499">
        <v>4</v>
      </c>
      <c r="WQN21" s="499">
        <v>4</v>
      </c>
      <c r="WQO21" s="499">
        <v>4</v>
      </c>
      <c r="WQP21" s="499">
        <v>4</v>
      </c>
      <c r="WQQ21" s="499">
        <v>4</v>
      </c>
      <c r="WQR21" s="499">
        <v>3</v>
      </c>
      <c r="WQS21" s="499">
        <v>3</v>
      </c>
      <c r="WQT21" s="499">
        <v>4</v>
      </c>
      <c r="WQU21" s="499">
        <v>4</v>
      </c>
      <c r="WQV21" s="499">
        <v>4</v>
      </c>
      <c r="WQW21" s="500">
        <v>4</v>
      </c>
      <c r="WQX21" s="501">
        <v>3.6</v>
      </c>
      <c r="WQY21" s="501">
        <v>3.5</v>
      </c>
      <c r="WQZ21" s="501">
        <v>3.6</v>
      </c>
      <c r="WRA21" s="501">
        <v>3.5</v>
      </c>
      <c r="WRB21" s="501">
        <v>3.4</v>
      </c>
      <c r="WRC21" s="501">
        <v>3.6</v>
      </c>
      <c r="WRD21" s="501">
        <v>3.8</v>
      </c>
      <c r="WRE21" s="501">
        <v>3.8</v>
      </c>
      <c r="WRF21" s="501">
        <v>3.8</v>
      </c>
      <c r="WRG21" s="501">
        <v>4</v>
      </c>
      <c r="WRH21" s="501">
        <v>3.8</v>
      </c>
      <c r="WRI21" s="502">
        <v>3.7</v>
      </c>
      <c r="WRJ21" s="501">
        <v>3.3</v>
      </c>
      <c r="WRK21" s="501">
        <v>3.1</v>
      </c>
      <c r="WRL21" s="501">
        <v>3.1</v>
      </c>
      <c r="WRM21" s="501">
        <v>3.2</v>
      </c>
      <c r="WRN21" s="501">
        <v>3.1</v>
      </c>
      <c r="WRO21" s="501">
        <v>3.1</v>
      </c>
      <c r="WRP21" s="501">
        <v>2.9</v>
      </c>
      <c r="WRQ21" s="501">
        <v>3</v>
      </c>
      <c r="WRR21" s="501">
        <v>2.9</v>
      </c>
      <c r="WRS21" s="501">
        <v>2.8</v>
      </c>
      <c r="WRT21" s="501">
        <v>3.1</v>
      </c>
      <c r="WRU21" s="502">
        <v>3.4</v>
      </c>
      <c r="WRV21" s="499">
        <v>3.9</v>
      </c>
      <c r="WRW21" s="499">
        <v>4.2</v>
      </c>
      <c r="WRX21" s="499">
        <v>3.8</v>
      </c>
      <c r="WRY21" s="499">
        <v>3.3</v>
      </c>
      <c r="WRZ21" s="499">
        <v>2.7</v>
      </c>
      <c r="WSA21" s="499">
        <v>2.5</v>
      </c>
      <c r="WSB21" s="499">
        <v>2.7</v>
      </c>
      <c r="WSC21" s="499">
        <v>2.9</v>
      </c>
      <c r="WSD21" s="499">
        <v>2.8</v>
      </c>
      <c r="WSE21" s="499">
        <v>2.6</v>
      </c>
      <c r="WSF21" s="499">
        <v>2.4</v>
      </c>
      <c r="WSG21" s="500">
        <v>2.1</v>
      </c>
      <c r="WSH21" s="499">
        <v>2.1</v>
      </c>
      <c r="WSI21" s="499">
        <v>2.2000000000000002</v>
      </c>
      <c r="WSJ21" s="499">
        <v>2.6</v>
      </c>
      <c r="WSK21" s="499">
        <v>3.1</v>
      </c>
      <c r="WSL21" s="499">
        <v>3.6</v>
      </c>
      <c r="WSM21" s="499">
        <v>4.0999999999999996</v>
      </c>
      <c r="WSN21" s="499">
        <v>4.2</v>
      </c>
      <c r="WSO21" s="499">
        <v>4.3</v>
      </c>
      <c r="WSP21" s="499">
        <v>4.3</v>
      </c>
      <c r="WSQ21" s="499">
        <v>4.5999999999999996</v>
      </c>
      <c r="WSR21" s="499">
        <v>5.2</v>
      </c>
      <c r="WSS21" s="500">
        <v>5.7</v>
      </c>
      <c r="WST21" s="499">
        <v>6.1</v>
      </c>
      <c r="WSU21" s="499">
        <v>6.4</v>
      </c>
      <c r="WSV21" s="499">
        <v>7</v>
      </c>
      <c r="WSW21" s="503" t="s">
        <v>284</v>
      </c>
      <c r="WSX21" s="499">
        <v>4</v>
      </c>
      <c r="WSY21" s="499">
        <v>4</v>
      </c>
      <c r="WSZ21" s="499">
        <v>4</v>
      </c>
      <c r="WTA21" s="499">
        <v>4</v>
      </c>
      <c r="WTB21" s="499">
        <v>4</v>
      </c>
      <c r="WTC21" s="499">
        <v>4</v>
      </c>
      <c r="WTD21" s="499">
        <v>3</v>
      </c>
      <c r="WTE21" s="499">
        <v>3</v>
      </c>
      <c r="WTF21" s="499">
        <v>4</v>
      </c>
      <c r="WTG21" s="499">
        <v>4</v>
      </c>
      <c r="WTH21" s="499">
        <v>4</v>
      </c>
      <c r="WTI21" s="500">
        <v>4</v>
      </c>
      <c r="WTJ21" s="501">
        <v>3.6</v>
      </c>
      <c r="WTK21" s="501">
        <v>3.5</v>
      </c>
      <c r="WTL21" s="501">
        <v>3.6</v>
      </c>
      <c r="WTM21" s="501">
        <v>3.5</v>
      </c>
      <c r="WTN21" s="501">
        <v>3.4</v>
      </c>
      <c r="WTO21" s="501">
        <v>3.6</v>
      </c>
      <c r="WTP21" s="501">
        <v>3.8</v>
      </c>
      <c r="WTQ21" s="501">
        <v>3.8</v>
      </c>
      <c r="WTR21" s="501">
        <v>3.8</v>
      </c>
      <c r="WTS21" s="501">
        <v>4</v>
      </c>
      <c r="WTT21" s="501">
        <v>3.8</v>
      </c>
      <c r="WTU21" s="502">
        <v>3.7</v>
      </c>
      <c r="WTV21" s="501">
        <v>3.3</v>
      </c>
      <c r="WTW21" s="501">
        <v>3.1</v>
      </c>
      <c r="WTX21" s="501">
        <v>3.1</v>
      </c>
      <c r="WTY21" s="501">
        <v>3.2</v>
      </c>
      <c r="WTZ21" s="501">
        <v>3.1</v>
      </c>
      <c r="WUA21" s="501">
        <v>3.1</v>
      </c>
      <c r="WUB21" s="501">
        <v>2.9</v>
      </c>
      <c r="WUC21" s="501">
        <v>3</v>
      </c>
      <c r="WUD21" s="501">
        <v>2.9</v>
      </c>
      <c r="WUE21" s="501">
        <v>2.8</v>
      </c>
      <c r="WUF21" s="501">
        <v>3.1</v>
      </c>
      <c r="WUG21" s="502">
        <v>3.4</v>
      </c>
      <c r="WUH21" s="499">
        <v>3.9</v>
      </c>
      <c r="WUI21" s="499">
        <v>4.2</v>
      </c>
      <c r="WUJ21" s="499">
        <v>3.8</v>
      </c>
      <c r="WUK21" s="499">
        <v>3.3</v>
      </c>
      <c r="WUL21" s="499">
        <v>2.7</v>
      </c>
      <c r="WUM21" s="499">
        <v>2.5</v>
      </c>
      <c r="WUN21" s="499">
        <v>2.7</v>
      </c>
      <c r="WUO21" s="499">
        <v>2.9</v>
      </c>
      <c r="WUP21" s="499">
        <v>2.8</v>
      </c>
      <c r="WUQ21" s="499">
        <v>2.6</v>
      </c>
      <c r="WUR21" s="499">
        <v>2.4</v>
      </c>
      <c r="WUS21" s="500">
        <v>2.1</v>
      </c>
      <c r="WUT21" s="499">
        <v>2.1</v>
      </c>
      <c r="WUU21" s="499">
        <v>2.2000000000000002</v>
      </c>
      <c r="WUV21" s="499">
        <v>2.6</v>
      </c>
      <c r="WUW21" s="499">
        <v>3.1</v>
      </c>
      <c r="WUX21" s="499">
        <v>3.6</v>
      </c>
      <c r="WUY21" s="499">
        <v>4.0999999999999996</v>
      </c>
      <c r="WUZ21" s="499">
        <v>4.2</v>
      </c>
      <c r="WVA21" s="499">
        <v>4.3</v>
      </c>
      <c r="WVB21" s="499">
        <v>4.3</v>
      </c>
      <c r="WVC21" s="499">
        <v>4.5999999999999996</v>
      </c>
      <c r="WVD21" s="499">
        <v>5.2</v>
      </c>
      <c r="WVE21" s="500">
        <v>5.7</v>
      </c>
      <c r="WVF21" s="499">
        <v>6.1</v>
      </c>
      <c r="WVG21" s="499">
        <v>6.4</v>
      </c>
      <c r="WVH21" s="499">
        <v>7</v>
      </c>
      <c r="WVI21" s="503" t="s">
        <v>284</v>
      </c>
      <c r="WVJ21" s="499">
        <v>4</v>
      </c>
      <c r="WVK21" s="499">
        <v>4</v>
      </c>
      <c r="WVL21" s="499">
        <v>4</v>
      </c>
      <c r="WVM21" s="499">
        <v>4</v>
      </c>
      <c r="WVN21" s="499">
        <v>4</v>
      </c>
      <c r="WVO21" s="499">
        <v>4</v>
      </c>
      <c r="WVP21" s="499">
        <v>3</v>
      </c>
      <c r="WVQ21" s="499">
        <v>3</v>
      </c>
      <c r="WVR21" s="499">
        <v>4</v>
      </c>
      <c r="WVS21" s="499">
        <v>4</v>
      </c>
      <c r="WVT21" s="499">
        <v>4</v>
      </c>
      <c r="WVU21" s="500">
        <v>4</v>
      </c>
      <c r="WVV21" s="501">
        <v>3.6</v>
      </c>
      <c r="WVW21" s="501">
        <v>3.5</v>
      </c>
      <c r="WVX21" s="501">
        <v>3.6</v>
      </c>
      <c r="WVY21" s="501">
        <v>3.5</v>
      </c>
      <c r="WVZ21" s="501">
        <v>3.4</v>
      </c>
      <c r="WWA21" s="501">
        <v>3.6</v>
      </c>
      <c r="WWB21" s="501">
        <v>3.8</v>
      </c>
      <c r="WWC21" s="501">
        <v>3.8</v>
      </c>
      <c r="WWD21" s="501">
        <v>3.8</v>
      </c>
      <c r="WWE21" s="501">
        <v>4</v>
      </c>
      <c r="WWF21" s="501">
        <v>3.8</v>
      </c>
      <c r="WWG21" s="502">
        <v>3.7</v>
      </c>
      <c r="WWH21" s="501">
        <v>3.3</v>
      </c>
      <c r="WWI21" s="501">
        <v>3.1</v>
      </c>
      <c r="WWJ21" s="501">
        <v>3.1</v>
      </c>
      <c r="WWK21" s="501">
        <v>3.2</v>
      </c>
      <c r="WWL21" s="501">
        <v>3.1</v>
      </c>
      <c r="WWM21" s="501">
        <v>3.1</v>
      </c>
      <c r="WWN21" s="501">
        <v>2.9</v>
      </c>
      <c r="WWO21" s="501">
        <v>3</v>
      </c>
      <c r="WWP21" s="501">
        <v>2.9</v>
      </c>
      <c r="WWQ21" s="501">
        <v>2.8</v>
      </c>
      <c r="WWR21" s="501">
        <v>3.1</v>
      </c>
      <c r="WWS21" s="502">
        <v>3.4</v>
      </c>
      <c r="WWT21" s="499">
        <v>3.9</v>
      </c>
      <c r="WWU21" s="499">
        <v>4.2</v>
      </c>
      <c r="WWV21" s="499">
        <v>3.8</v>
      </c>
      <c r="WWW21" s="499">
        <v>3.3</v>
      </c>
      <c r="WWX21" s="499">
        <v>2.7</v>
      </c>
      <c r="WWY21" s="499">
        <v>2.5</v>
      </c>
      <c r="WWZ21" s="499">
        <v>2.7</v>
      </c>
      <c r="WXA21" s="499">
        <v>2.9</v>
      </c>
      <c r="WXB21" s="499">
        <v>2.8</v>
      </c>
      <c r="WXC21" s="499">
        <v>2.6</v>
      </c>
      <c r="WXD21" s="499">
        <v>2.4</v>
      </c>
      <c r="WXE21" s="500">
        <v>2.1</v>
      </c>
      <c r="WXF21" s="499">
        <v>2.1</v>
      </c>
      <c r="WXG21" s="499">
        <v>2.2000000000000002</v>
      </c>
      <c r="WXH21" s="499">
        <v>2.6</v>
      </c>
      <c r="WXI21" s="499">
        <v>3.1</v>
      </c>
      <c r="WXJ21" s="499">
        <v>3.6</v>
      </c>
      <c r="WXK21" s="499">
        <v>4.0999999999999996</v>
      </c>
      <c r="WXL21" s="499">
        <v>4.2</v>
      </c>
      <c r="WXM21" s="499">
        <v>4.3</v>
      </c>
      <c r="WXN21" s="499">
        <v>4.3</v>
      </c>
      <c r="WXO21" s="499">
        <v>4.5999999999999996</v>
      </c>
      <c r="WXP21" s="499">
        <v>5.2</v>
      </c>
      <c r="WXQ21" s="500">
        <v>5.7</v>
      </c>
      <c r="WXR21" s="499">
        <v>6.1</v>
      </c>
      <c r="WXS21" s="499">
        <v>6.4</v>
      </c>
      <c r="WXT21" s="499">
        <v>7</v>
      </c>
      <c r="WXU21" s="503" t="s">
        <v>284</v>
      </c>
      <c r="WXV21" s="499">
        <v>4</v>
      </c>
      <c r="WXW21" s="499">
        <v>4</v>
      </c>
      <c r="WXX21" s="499">
        <v>4</v>
      </c>
      <c r="WXY21" s="499">
        <v>4</v>
      </c>
      <c r="WXZ21" s="499">
        <v>4</v>
      </c>
      <c r="WYA21" s="499">
        <v>4</v>
      </c>
      <c r="WYB21" s="499">
        <v>3</v>
      </c>
      <c r="WYC21" s="499">
        <v>3</v>
      </c>
      <c r="WYD21" s="499">
        <v>4</v>
      </c>
      <c r="WYE21" s="499">
        <v>4</v>
      </c>
      <c r="WYF21" s="499">
        <v>4</v>
      </c>
      <c r="WYG21" s="500">
        <v>4</v>
      </c>
      <c r="WYH21" s="501">
        <v>3.6</v>
      </c>
      <c r="WYI21" s="501">
        <v>3.5</v>
      </c>
      <c r="WYJ21" s="501">
        <v>3.6</v>
      </c>
      <c r="WYK21" s="501">
        <v>3.5</v>
      </c>
      <c r="WYL21" s="501">
        <v>3.4</v>
      </c>
      <c r="WYM21" s="501">
        <v>3.6</v>
      </c>
      <c r="WYN21" s="501">
        <v>3.8</v>
      </c>
      <c r="WYO21" s="501">
        <v>3.8</v>
      </c>
      <c r="WYP21" s="501">
        <v>3.8</v>
      </c>
      <c r="WYQ21" s="501">
        <v>4</v>
      </c>
      <c r="WYR21" s="501">
        <v>3.8</v>
      </c>
      <c r="WYS21" s="502">
        <v>3.7</v>
      </c>
      <c r="WYT21" s="501">
        <v>3.3</v>
      </c>
      <c r="WYU21" s="501">
        <v>3.1</v>
      </c>
      <c r="WYV21" s="501">
        <v>3.1</v>
      </c>
      <c r="WYW21" s="501">
        <v>3.2</v>
      </c>
      <c r="WYX21" s="501">
        <v>3.1</v>
      </c>
      <c r="WYY21" s="501">
        <v>3.1</v>
      </c>
      <c r="WYZ21" s="501">
        <v>2.9</v>
      </c>
      <c r="WZA21" s="501">
        <v>3</v>
      </c>
      <c r="WZB21" s="501">
        <v>2.9</v>
      </c>
      <c r="WZC21" s="501">
        <v>2.8</v>
      </c>
      <c r="WZD21" s="501">
        <v>3.1</v>
      </c>
      <c r="WZE21" s="502">
        <v>3.4</v>
      </c>
      <c r="WZF21" s="499">
        <v>3.9</v>
      </c>
      <c r="WZG21" s="499">
        <v>4.2</v>
      </c>
      <c r="WZH21" s="499">
        <v>3.8</v>
      </c>
      <c r="WZI21" s="499">
        <v>3.3</v>
      </c>
      <c r="WZJ21" s="499">
        <v>2.7</v>
      </c>
      <c r="WZK21" s="499">
        <v>2.5</v>
      </c>
      <c r="WZL21" s="499">
        <v>2.7</v>
      </c>
      <c r="WZM21" s="499">
        <v>2.9</v>
      </c>
      <c r="WZN21" s="499">
        <v>2.8</v>
      </c>
      <c r="WZO21" s="499">
        <v>2.6</v>
      </c>
      <c r="WZP21" s="499">
        <v>2.4</v>
      </c>
      <c r="WZQ21" s="500">
        <v>2.1</v>
      </c>
      <c r="WZR21" s="499">
        <v>2.1</v>
      </c>
      <c r="WZS21" s="499">
        <v>2.2000000000000002</v>
      </c>
      <c r="WZT21" s="499">
        <v>2.6</v>
      </c>
      <c r="WZU21" s="499">
        <v>3.1</v>
      </c>
      <c r="WZV21" s="499">
        <v>3.6</v>
      </c>
      <c r="WZW21" s="499">
        <v>4.0999999999999996</v>
      </c>
      <c r="WZX21" s="499">
        <v>4.2</v>
      </c>
      <c r="WZY21" s="499">
        <v>4.3</v>
      </c>
      <c r="WZZ21" s="499">
        <v>4.3</v>
      </c>
      <c r="XAA21" s="499">
        <v>4.5999999999999996</v>
      </c>
      <c r="XAB21" s="499">
        <v>5.2</v>
      </c>
      <c r="XAC21" s="500">
        <v>5.7</v>
      </c>
      <c r="XAD21" s="499">
        <v>6.1</v>
      </c>
      <c r="XAE21" s="499">
        <v>6.4</v>
      </c>
      <c r="XAF21" s="499">
        <v>7</v>
      </c>
      <c r="XAG21" s="503" t="s">
        <v>284</v>
      </c>
      <c r="XAH21" s="499">
        <v>4</v>
      </c>
      <c r="XAI21" s="499">
        <v>4</v>
      </c>
      <c r="XAJ21" s="499">
        <v>4</v>
      </c>
      <c r="XAK21" s="499">
        <v>4</v>
      </c>
      <c r="XAL21" s="499">
        <v>4</v>
      </c>
      <c r="XAM21" s="499">
        <v>4</v>
      </c>
      <c r="XAN21" s="499">
        <v>3</v>
      </c>
      <c r="XAO21" s="499">
        <v>3</v>
      </c>
      <c r="XAP21" s="499">
        <v>4</v>
      </c>
      <c r="XAQ21" s="499">
        <v>4</v>
      </c>
      <c r="XAR21" s="499">
        <v>4</v>
      </c>
      <c r="XAS21" s="500">
        <v>4</v>
      </c>
      <c r="XAT21" s="501">
        <v>3.6</v>
      </c>
      <c r="XAU21" s="501">
        <v>3.5</v>
      </c>
      <c r="XAV21" s="501">
        <v>3.6</v>
      </c>
      <c r="XAW21" s="501">
        <v>3.5</v>
      </c>
      <c r="XAX21" s="501">
        <v>3.4</v>
      </c>
      <c r="XAY21" s="501">
        <v>3.6</v>
      </c>
      <c r="XAZ21" s="501">
        <v>3.8</v>
      </c>
      <c r="XBA21" s="501">
        <v>3.8</v>
      </c>
      <c r="XBB21" s="501">
        <v>3.8</v>
      </c>
      <c r="XBC21" s="501">
        <v>4</v>
      </c>
      <c r="XBD21" s="501">
        <v>3.8</v>
      </c>
      <c r="XBE21" s="502">
        <v>3.7</v>
      </c>
      <c r="XBF21" s="501">
        <v>3.3</v>
      </c>
      <c r="XBG21" s="501">
        <v>3.1</v>
      </c>
      <c r="XBH21" s="501">
        <v>3.1</v>
      </c>
      <c r="XBI21" s="501">
        <v>3.2</v>
      </c>
      <c r="XBJ21" s="501">
        <v>3.1</v>
      </c>
      <c r="XBK21" s="501">
        <v>3.1</v>
      </c>
      <c r="XBL21" s="501">
        <v>2.9</v>
      </c>
      <c r="XBM21" s="501">
        <v>3</v>
      </c>
      <c r="XBN21" s="501">
        <v>2.9</v>
      </c>
      <c r="XBO21" s="501">
        <v>2.8</v>
      </c>
      <c r="XBP21" s="501">
        <v>3.1</v>
      </c>
      <c r="XBQ21" s="502">
        <v>3.4</v>
      </c>
      <c r="XBR21" s="499">
        <v>3.9</v>
      </c>
      <c r="XBS21" s="499">
        <v>4.2</v>
      </c>
      <c r="XBT21" s="499">
        <v>3.8</v>
      </c>
      <c r="XBU21" s="499">
        <v>3.3</v>
      </c>
      <c r="XBV21" s="499">
        <v>2.7</v>
      </c>
      <c r="XBW21" s="499">
        <v>2.5</v>
      </c>
      <c r="XBX21" s="499">
        <v>2.7</v>
      </c>
      <c r="XBY21" s="499">
        <v>2.9</v>
      </c>
      <c r="XBZ21" s="499">
        <v>2.8</v>
      </c>
      <c r="XCA21" s="499">
        <v>2.6</v>
      </c>
      <c r="XCB21" s="499">
        <v>2.4</v>
      </c>
      <c r="XCC21" s="500">
        <v>2.1</v>
      </c>
      <c r="XCD21" s="499">
        <v>2.1</v>
      </c>
      <c r="XCE21" s="499">
        <v>2.2000000000000002</v>
      </c>
      <c r="XCF21" s="499">
        <v>2.6</v>
      </c>
      <c r="XCG21" s="499">
        <v>3.1</v>
      </c>
      <c r="XCH21" s="499">
        <v>3.6</v>
      </c>
      <c r="XCI21" s="499">
        <v>4.0999999999999996</v>
      </c>
      <c r="XCJ21" s="499">
        <v>4.2</v>
      </c>
      <c r="XCK21" s="499">
        <v>4.3</v>
      </c>
      <c r="XCL21" s="499">
        <v>4.3</v>
      </c>
      <c r="XCM21" s="499">
        <v>4.5999999999999996</v>
      </c>
      <c r="XCN21" s="499">
        <v>5.2</v>
      </c>
      <c r="XCO21" s="500">
        <v>5.7</v>
      </c>
      <c r="XCP21" s="499">
        <v>6.1</v>
      </c>
      <c r="XCQ21" s="499">
        <v>6.4</v>
      </c>
      <c r="XCR21" s="499">
        <v>7</v>
      </c>
      <c r="XCS21" s="503" t="s">
        <v>284</v>
      </c>
      <c r="XCT21" s="499">
        <v>4</v>
      </c>
      <c r="XCU21" s="499">
        <v>4</v>
      </c>
      <c r="XCV21" s="499">
        <v>4</v>
      </c>
      <c r="XCW21" s="499">
        <v>4</v>
      </c>
      <c r="XCX21" s="499">
        <v>4</v>
      </c>
      <c r="XCY21" s="499">
        <v>4</v>
      </c>
      <c r="XCZ21" s="499">
        <v>3</v>
      </c>
      <c r="XDA21" s="499">
        <v>3</v>
      </c>
      <c r="XDB21" s="499">
        <v>4</v>
      </c>
      <c r="XDC21" s="499">
        <v>4</v>
      </c>
      <c r="XDD21" s="499">
        <v>4</v>
      </c>
      <c r="XDE21" s="500">
        <v>4</v>
      </c>
      <c r="XDF21" s="501">
        <v>3.6</v>
      </c>
      <c r="XDG21" s="501">
        <v>3.5</v>
      </c>
      <c r="XDH21" s="501">
        <v>3.6</v>
      </c>
      <c r="XDI21" s="501">
        <v>3.5</v>
      </c>
      <c r="XDJ21" s="501">
        <v>3.4</v>
      </c>
      <c r="XDK21" s="501">
        <v>3.6</v>
      </c>
      <c r="XDL21" s="501">
        <v>3.8</v>
      </c>
      <c r="XDM21" s="501">
        <v>3.8</v>
      </c>
      <c r="XDN21" s="501">
        <v>3.8</v>
      </c>
      <c r="XDO21" s="501">
        <v>4</v>
      </c>
      <c r="XDP21" s="501">
        <v>3.8</v>
      </c>
      <c r="XDQ21" s="502">
        <v>3.7</v>
      </c>
      <c r="XDR21" s="501">
        <v>3.3</v>
      </c>
      <c r="XDS21" s="501">
        <v>3.1</v>
      </c>
      <c r="XDT21" s="501">
        <v>3.1</v>
      </c>
      <c r="XDU21" s="501">
        <v>3.2</v>
      </c>
      <c r="XDV21" s="501">
        <v>3.1</v>
      </c>
      <c r="XDW21" s="501">
        <v>3.1</v>
      </c>
      <c r="XDX21" s="501">
        <v>2.9</v>
      </c>
      <c r="XDY21" s="501">
        <v>3</v>
      </c>
      <c r="XDZ21" s="501">
        <v>2.9</v>
      </c>
      <c r="XEA21" s="501">
        <v>2.8</v>
      </c>
      <c r="XEB21" s="501">
        <v>3.1</v>
      </c>
      <c r="XEC21" s="502">
        <v>3.4</v>
      </c>
      <c r="XED21" s="499">
        <v>3.9</v>
      </c>
      <c r="XEE21" s="499">
        <v>4.2</v>
      </c>
      <c r="XEF21" s="499">
        <v>3.8</v>
      </c>
      <c r="XEG21" s="499">
        <v>3.3</v>
      </c>
      <c r="XEH21" s="499">
        <v>2.7</v>
      </c>
      <c r="XEI21" s="499">
        <v>2.5</v>
      </c>
      <c r="XEJ21" s="499">
        <v>2.7</v>
      </c>
      <c r="XEK21" s="499">
        <v>2.9</v>
      </c>
      <c r="XEL21" s="499">
        <v>2.8</v>
      </c>
      <c r="XEM21" s="499">
        <v>2.6</v>
      </c>
      <c r="XEN21" s="499">
        <v>2.4</v>
      </c>
      <c r="XEO21" s="500">
        <v>2.1</v>
      </c>
      <c r="XEP21" s="499">
        <v>2.1</v>
      </c>
      <c r="XEQ21" s="499">
        <v>2.2000000000000002</v>
      </c>
      <c r="XER21" s="499">
        <v>2.6</v>
      </c>
      <c r="XES21" s="499">
        <v>3.1</v>
      </c>
      <c r="XET21" s="499">
        <v>3.6</v>
      </c>
      <c r="XEU21" s="499">
        <v>4.0999999999999996</v>
      </c>
      <c r="XEV21" s="499">
        <v>4.2</v>
      </c>
      <c r="XEW21" s="499">
        <v>4.3</v>
      </c>
      <c r="XEX21" s="499">
        <v>4.3</v>
      </c>
      <c r="XEY21" s="499">
        <v>4.5999999999999996</v>
      </c>
      <c r="XEZ21" s="499">
        <v>5.2</v>
      </c>
      <c r="XFA21" s="500">
        <v>5.7</v>
      </c>
      <c r="XFB21" s="499">
        <v>6.1</v>
      </c>
      <c r="XFC21" s="499">
        <v>6.4</v>
      </c>
      <c r="XFD21" s="499">
        <v>7</v>
      </c>
    </row>
    <row r="22" spans="1:16384" s="107" customFormat="1" ht="18" customHeight="1">
      <c r="A22" s="111"/>
      <c r="B22" s="112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69"/>
      <c r="N22" s="470"/>
      <c r="O22" s="469"/>
      <c r="P22" s="469"/>
      <c r="Q22" s="469"/>
      <c r="R22" s="469"/>
      <c r="S22" s="469"/>
      <c r="T22" s="469"/>
      <c r="U22" s="469"/>
      <c r="V22" s="469"/>
      <c r="W22" s="469"/>
      <c r="X22" s="469"/>
      <c r="Y22" s="469"/>
      <c r="Z22" s="470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504"/>
      <c r="AN22" s="469"/>
      <c r="AO22" s="469"/>
      <c r="AP22" s="469"/>
      <c r="AQ22" s="469"/>
      <c r="AR22" s="469"/>
      <c r="AS22" s="469"/>
      <c r="AT22" s="469"/>
      <c r="AU22" s="469"/>
      <c r="AV22" s="469"/>
      <c r="AW22" s="469"/>
      <c r="AX22" s="469"/>
      <c r="AY22" s="504"/>
      <c r="AZ22" s="469"/>
      <c r="BA22" s="469"/>
      <c r="BB22" s="469"/>
      <c r="BC22" s="469"/>
      <c r="BD22" s="469"/>
      <c r="BE22" s="469"/>
      <c r="BF22" s="469"/>
      <c r="BG22" s="469"/>
      <c r="BH22" s="469"/>
      <c r="BI22" s="469"/>
      <c r="BJ22" s="470"/>
      <c r="BK22" s="469"/>
      <c r="BL22" s="469"/>
      <c r="BM22" s="469"/>
      <c r="BN22" s="469"/>
      <c r="BO22" s="469"/>
      <c r="BP22" s="469"/>
      <c r="BQ22" s="469"/>
      <c r="BR22" s="469"/>
      <c r="BS22" s="469"/>
      <c r="BT22" s="469"/>
      <c r="BU22" s="469"/>
      <c r="BV22" s="469"/>
      <c r="BW22" s="109"/>
      <c r="BX22" s="109"/>
      <c r="BY22" s="270"/>
    </row>
    <row r="23" spans="1:16384" s="107" customFormat="1" ht="17.25" customHeight="1">
      <c r="A23" s="471" t="s">
        <v>238</v>
      </c>
      <c r="B23" s="275"/>
      <c r="C23" s="469"/>
      <c r="D23" s="469"/>
      <c r="E23" s="505"/>
      <c r="F23" s="469"/>
      <c r="G23" s="469"/>
      <c r="H23" s="469"/>
      <c r="I23" s="469"/>
      <c r="J23" s="469"/>
      <c r="K23" s="469"/>
      <c r="L23" s="469"/>
      <c r="M23" s="469"/>
      <c r="N23" s="470"/>
      <c r="O23" s="469"/>
      <c r="P23" s="469"/>
      <c r="Q23" s="469"/>
      <c r="R23" s="469"/>
      <c r="S23" s="469"/>
      <c r="T23" s="469"/>
      <c r="U23" s="469"/>
      <c r="V23" s="469"/>
      <c r="W23" s="469"/>
      <c r="X23" s="469"/>
      <c r="Y23" s="469"/>
      <c r="Z23" s="470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504"/>
      <c r="AN23" s="469"/>
      <c r="AO23" s="469"/>
      <c r="AP23" s="469"/>
      <c r="AQ23" s="469"/>
      <c r="AR23" s="469"/>
      <c r="AS23" s="469"/>
      <c r="AT23" s="469"/>
      <c r="AU23" s="469"/>
      <c r="AV23" s="469"/>
      <c r="AW23" s="469"/>
      <c r="AX23" s="469"/>
      <c r="AY23" s="504"/>
      <c r="AZ23" s="469"/>
      <c r="BA23" s="469"/>
      <c r="BB23" s="469"/>
      <c r="BC23" s="469"/>
      <c r="BD23" s="469"/>
      <c r="BE23" s="469"/>
      <c r="BF23" s="469"/>
      <c r="BG23" s="469"/>
      <c r="BH23" s="469"/>
      <c r="BI23" s="469"/>
      <c r="BJ23" s="470"/>
      <c r="BK23" s="469"/>
      <c r="BL23" s="469"/>
      <c r="BM23" s="469"/>
      <c r="BN23" s="469"/>
      <c r="BO23" s="469"/>
      <c r="BP23" s="469"/>
      <c r="BQ23" s="469"/>
      <c r="BR23" s="469"/>
      <c r="BS23" s="469"/>
      <c r="BT23" s="469"/>
      <c r="BU23" s="469"/>
      <c r="BV23" s="469"/>
      <c r="BW23" s="109"/>
      <c r="BX23" s="109"/>
      <c r="BY23" s="270"/>
    </row>
    <row r="24" spans="1:16384" s="478" customFormat="1" ht="25.5" customHeight="1">
      <c r="A24" s="750" t="s">
        <v>233</v>
      </c>
      <c r="B24" s="75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506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506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2"/>
      <c r="AN24" s="480"/>
      <c r="AO24" s="480"/>
      <c r="AP24" s="480"/>
      <c r="AQ24" s="480"/>
      <c r="AR24" s="480"/>
      <c r="AS24" s="480"/>
      <c r="AT24" s="480"/>
      <c r="AU24" s="480"/>
      <c r="AV24" s="480"/>
      <c r="AW24" s="480"/>
      <c r="AX24" s="480"/>
      <c r="AY24" s="482"/>
      <c r="AZ24" s="480"/>
      <c r="BA24" s="480"/>
      <c r="BB24" s="480"/>
      <c r="BC24" s="480"/>
      <c r="BD24" s="480"/>
      <c r="BE24" s="480"/>
      <c r="BF24" s="480"/>
      <c r="BG24" s="480"/>
      <c r="BH24" s="480"/>
      <c r="BI24" s="480"/>
      <c r="BJ24" s="481"/>
      <c r="BK24" s="480"/>
      <c r="BL24" s="480"/>
      <c r="BM24" s="480"/>
      <c r="BN24" s="480"/>
      <c r="BO24" s="480"/>
      <c r="BP24" s="480"/>
      <c r="BQ24" s="480"/>
      <c r="BR24" s="480"/>
      <c r="BS24" s="480"/>
      <c r="BT24" s="480"/>
      <c r="BU24" s="480"/>
      <c r="BV24" s="480"/>
      <c r="BW24" s="276"/>
      <c r="BX24" s="276"/>
      <c r="BY24" s="507"/>
    </row>
    <row r="25" spans="1:16384" s="107" customFormat="1" ht="24" customHeight="1" thickBot="1">
      <c r="A25" s="759"/>
      <c r="B25" s="759"/>
      <c r="C25" s="508" t="s">
        <v>216</v>
      </c>
      <c r="D25" s="508" t="s">
        <v>227</v>
      </c>
      <c r="E25" s="508" t="s">
        <v>217</v>
      </c>
      <c r="F25" s="508" t="s">
        <v>218</v>
      </c>
      <c r="G25" s="508" t="s">
        <v>219</v>
      </c>
      <c r="H25" s="508" t="s">
        <v>220</v>
      </c>
      <c r="I25" s="508" t="s">
        <v>221</v>
      </c>
      <c r="J25" s="508" t="s">
        <v>222</v>
      </c>
      <c r="K25" s="508" t="s">
        <v>223</v>
      </c>
      <c r="L25" s="508" t="s">
        <v>224</v>
      </c>
      <c r="M25" s="508" t="s">
        <v>225</v>
      </c>
      <c r="N25" s="508" t="s">
        <v>226</v>
      </c>
      <c r="O25" s="509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9"/>
      <c r="AB25" s="508"/>
      <c r="AC25" s="508"/>
      <c r="AD25" s="508"/>
      <c r="AE25" s="508"/>
      <c r="AF25" s="508"/>
      <c r="AG25" s="508"/>
      <c r="AH25" s="508"/>
      <c r="AI25" s="508"/>
      <c r="AJ25" s="508"/>
      <c r="AK25" s="508"/>
      <c r="AL25" s="508"/>
      <c r="AM25" s="509"/>
      <c r="AN25" s="508"/>
      <c r="AO25" s="508"/>
      <c r="AP25" s="508"/>
      <c r="AQ25" s="508"/>
      <c r="AR25" s="508"/>
      <c r="AS25" s="508"/>
      <c r="AT25" s="508"/>
      <c r="AU25" s="508"/>
      <c r="AV25" s="508"/>
      <c r="AW25" s="508"/>
      <c r="AX25" s="508"/>
      <c r="AY25" s="509"/>
      <c r="AZ25" s="508"/>
      <c r="BA25" s="508"/>
      <c r="BB25" s="508"/>
      <c r="BC25" s="508"/>
      <c r="BD25" s="508"/>
      <c r="BE25" s="508"/>
      <c r="BF25" s="508"/>
      <c r="BG25" s="508"/>
      <c r="BH25" s="508"/>
      <c r="BI25" s="508"/>
      <c r="BJ25" s="510"/>
      <c r="BK25" s="508"/>
      <c r="BL25" s="508"/>
      <c r="BM25" s="508"/>
      <c r="BN25" s="508"/>
      <c r="BO25" s="508"/>
      <c r="BP25" s="508"/>
      <c r="BQ25" s="508"/>
      <c r="BR25" s="508"/>
      <c r="BS25" s="508"/>
      <c r="BT25" s="508"/>
      <c r="BU25" s="508"/>
      <c r="BV25" s="508"/>
      <c r="BW25" s="511" t="s">
        <v>0</v>
      </c>
      <c r="BX25" s="512" t="s">
        <v>2</v>
      </c>
      <c r="BY25" s="513" t="s">
        <v>1</v>
      </c>
    </row>
    <row r="26" spans="1:16384" s="107" customFormat="1" ht="6.75" customHeight="1" outlineLevel="1">
      <c r="A26" s="479"/>
      <c r="B26" s="479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2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2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514"/>
      <c r="AM26" s="482"/>
      <c r="AN26" s="480"/>
      <c r="AO26" s="480"/>
      <c r="AP26" s="480"/>
      <c r="AQ26" s="480"/>
      <c r="AR26" s="480"/>
      <c r="AS26" s="480"/>
      <c r="AT26" s="480"/>
      <c r="AU26" s="480"/>
      <c r="AV26" s="480"/>
      <c r="AW26" s="480"/>
      <c r="AX26" s="480"/>
      <c r="AY26" s="482"/>
      <c r="AZ26" s="480"/>
      <c r="BA26" s="480"/>
      <c r="BB26" s="480"/>
      <c r="BC26" s="480"/>
      <c r="BD26" s="480"/>
      <c r="BE26" s="480"/>
      <c r="BF26" s="480"/>
      <c r="BG26" s="480"/>
      <c r="BH26" s="480"/>
      <c r="BI26" s="480"/>
      <c r="BJ26" s="481"/>
      <c r="BK26" s="480"/>
      <c r="BL26" s="480"/>
      <c r="BM26" s="480"/>
      <c r="BN26" s="480"/>
      <c r="BO26" s="480"/>
      <c r="BP26" s="480"/>
      <c r="BQ26" s="480"/>
      <c r="BR26" s="480"/>
      <c r="BS26" s="480"/>
      <c r="BT26" s="480"/>
      <c r="BU26" s="480"/>
      <c r="BV26" s="480"/>
      <c r="BW26" s="515"/>
      <c r="BX26" s="516"/>
      <c r="BY26" s="517"/>
    </row>
    <row r="27" spans="1:16384" s="107" customFormat="1" ht="18" outlineLevel="1">
      <c r="A27" s="281" t="s">
        <v>379</v>
      </c>
      <c r="B27" s="281" t="s">
        <v>165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518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518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518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518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519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285"/>
      <c r="BX27" s="155"/>
      <c r="BY27" s="490"/>
    </row>
    <row r="28" spans="1:16384" s="107" customFormat="1" ht="18" outlineLevel="1">
      <c r="A28" s="281"/>
      <c r="B28" s="520">
        <v>2023</v>
      </c>
      <c r="C28" s="142">
        <v>0.9</v>
      </c>
      <c r="D28" s="142">
        <v>1.2</v>
      </c>
      <c r="E28" s="142">
        <v>2.2999999999999998</v>
      </c>
      <c r="F28" s="142"/>
      <c r="G28" s="142"/>
      <c r="H28" s="142"/>
      <c r="I28" s="142"/>
      <c r="J28" s="142"/>
      <c r="K28" s="142"/>
      <c r="L28" s="142"/>
      <c r="M28" s="142"/>
      <c r="N28" s="142"/>
      <c r="O28" s="518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518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518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518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519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285"/>
      <c r="BX28" s="155"/>
      <c r="BY28" s="490"/>
    </row>
    <row r="29" spans="1:16384" s="107" customFormat="1" ht="18" outlineLevel="1">
      <c r="A29" s="520"/>
      <c r="B29" s="520">
        <v>2022</v>
      </c>
      <c r="C29" s="142">
        <v>0.65</v>
      </c>
      <c r="D29" s="142">
        <v>2.59</v>
      </c>
      <c r="E29" s="233">
        <v>4.3</v>
      </c>
      <c r="F29" s="142">
        <v>5.95</v>
      </c>
      <c r="G29" s="142">
        <v>6.77</v>
      </c>
      <c r="H29" s="233">
        <v>8.6999999999999993</v>
      </c>
      <c r="I29" s="142">
        <v>11.19</v>
      </c>
      <c r="J29" s="142">
        <v>14.29</v>
      </c>
      <c r="K29" s="233">
        <v>18.100000000000001</v>
      </c>
      <c r="L29" s="233">
        <v>21</v>
      </c>
      <c r="M29" s="142">
        <v>23.2</v>
      </c>
      <c r="N29" s="142">
        <v>25.2</v>
      </c>
      <c r="O29" s="518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518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518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518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519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285"/>
      <c r="BX29" s="155"/>
      <c r="BY29" s="490"/>
    </row>
    <row r="30" spans="1:16384" s="107" customFormat="1" ht="18" outlineLevel="1">
      <c r="A30" s="281"/>
      <c r="B30" s="521">
        <v>2021</v>
      </c>
      <c r="C30" s="484">
        <v>-0.22942259915257299</v>
      </c>
      <c r="D30" s="484">
        <v>0.22550277312549699</v>
      </c>
      <c r="E30" s="484">
        <v>1.2983741510878199</v>
      </c>
      <c r="F30" s="142">
        <v>1.5</v>
      </c>
      <c r="G30" s="142">
        <v>1.7</v>
      </c>
      <c r="H30" s="233">
        <v>2</v>
      </c>
      <c r="I30" s="142">
        <v>2.7</v>
      </c>
      <c r="J30" s="142">
        <v>4.8</v>
      </c>
      <c r="K30" s="142">
        <v>6.1</v>
      </c>
      <c r="L30" s="142">
        <v>7.3</v>
      </c>
      <c r="M30" s="142">
        <v>8.3000000000000007</v>
      </c>
      <c r="N30" s="142">
        <v>9.5</v>
      </c>
      <c r="O30" s="518"/>
      <c r="P30" s="233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518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518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518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519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285"/>
      <c r="BX30" s="155"/>
      <c r="BY30" s="490"/>
    </row>
    <row r="31" spans="1:16384" s="107" customFormat="1" ht="18" outlineLevel="1">
      <c r="A31" s="281"/>
      <c r="B31" s="521">
        <v>2020</v>
      </c>
      <c r="C31" s="484">
        <v>0.9</v>
      </c>
      <c r="D31" s="522">
        <v>1.2</v>
      </c>
      <c r="E31" s="522">
        <v>1.5</v>
      </c>
      <c r="F31" s="522">
        <v>3.3</v>
      </c>
      <c r="G31" s="522">
        <v>4.0999999999999996</v>
      </c>
      <c r="H31" s="522">
        <v>4.8</v>
      </c>
      <c r="I31" s="484">
        <v>5.0999999999999996</v>
      </c>
      <c r="J31" s="484">
        <v>5.3</v>
      </c>
      <c r="K31" s="484">
        <v>6.3</v>
      </c>
      <c r="L31" s="484">
        <v>8.1999999999999993</v>
      </c>
      <c r="M31" s="484">
        <v>8.8000000000000007</v>
      </c>
      <c r="N31" s="484">
        <v>9.4</v>
      </c>
      <c r="O31" s="488"/>
      <c r="P31" s="484"/>
      <c r="Q31" s="484"/>
      <c r="R31" s="484"/>
      <c r="S31" s="484"/>
      <c r="T31" s="484"/>
      <c r="U31" s="523"/>
      <c r="V31" s="523"/>
      <c r="W31" s="523"/>
      <c r="X31" s="523"/>
      <c r="Y31" s="523"/>
      <c r="Z31" s="523"/>
      <c r="AA31" s="524"/>
      <c r="AB31" s="523"/>
      <c r="AC31" s="523"/>
      <c r="AD31" s="523"/>
      <c r="AE31" s="523"/>
      <c r="AF31" s="523"/>
      <c r="AG31" s="523"/>
      <c r="AH31" s="523"/>
      <c r="AI31" s="523"/>
      <c r="AJ31" s="523"/>
      <c r="AK31" s="523"/>
      <c r="AL31" s="523"/>
      <c r="AM31" s="525"/>
      <c r="AN31" s="523"/>
      <c r="AO31" s="523"/>
      <c r="AP31" s="526"/>
      <c r="AQ31" s="526"/>
      <c r="AR31" s="526"/>
      <c r="AS31" s="526"/>
      <c r="AT31" s="526"/>
      <c r="AU31" s="526"/>
      <c r="AV31" s="526"/>
      <c r="AW31" s="526"/>
      <c r="AX31" s="526"/>
      <c r="AY31" s="527"/>
      <c r="AZ31" s="526"/>
      <c r="BA31" s="526"/>
      <c r="BB31" s="526"/>
      <c r="BC31" s="526"/>
      <c r="BD31" s="526"/>
      <c r="BE31" s="526"/>
      <c r="BF31" s="526"/>
      <c r="BG31" s="526"/>
      <c r="BH31" s="526"/>
      <c r="BI31" s="526"/>
      <c r="BJ31" s="528"/>
      <c r="BK31" s="526"/>
      <c r="BL31" s="526"/>
      <c r="BM31" s="526"/>
      <c r="BN31" s="526"/>
      <c r="BO31" s="526"/>
      <c r="BP31" s="526"/>
      <c r="BQ31" s="526"/>
      <c r="BR31" s="526"/>
      <c r="BS31" s="526"/>
      <c r="BT31" s="526"/>
      <c r="BU31" s="526"/>
      <c r="BV31" s="526"/>
      <c r="BW31" s="337" t="s">
        <v>77</v>
      </c>
      <c r="BX31" s="529" t="s">
        <v>130</v>
      </c>
      <c r="BY31" s="490"/>
    </row>
    <row r="32" spans="1:16384" s="107" customFormat="1" ht="18" outlineLevel="1">
      <c r="A32" s="281"/>
      <c r="B32" s="521">
        <v>2019</v>
      </c>
      <c r="C32" s="522">
        <v>-0.3</v>
      </c>
      <c r="D32" s="522">
        <v>0.8</v>
      </c>
      <c r="E32" s="522">
        <v>1.1000000000000001</v>
      </c>
      <c r="F32" s="522">
        <v>1.5</v>
      </c>
      <c r="G32" s="522">
        <v>1.9</v>
      </c>
      <c r="H32" s="522">
        <v>2.5</v>
      </c>
      <c r="I32" s="522">
        <v>2.7</v>
      </c>
      <c r="J32" s="522">
        <v>3.1</v>
      </c>
      <c r="K32" s="522">
        <v>3.4</v>
      </c>
      <c r="L32" s="522">
        <v>4.2</v>
      </c>
      <c r="M32" s="522">
        <v>5.8</v>
      </c>
      <c r="N32" s="522">
        <v>7.7</v>
      </c>
      <c r="O32" s="488"/>
      <c r="P32" s="484"/>
      <c r="Q32" s="484"/>
      <c r="R32" s="484"/>
      <c r="S32" s="484"/>
      <c r="T32" s="484"/>
      <c r="U32" s="523"/>
      <c r="V32" s="523"/>
      <c r="W32" s="523"/>
      <c r="X32" s="523"/>
      <c r="Y32" s="523"/>
      <c r="Z32" s="523"/>
      <c r="AA32" s="524"/>
      <c r="AB32" s="523"/>
      <c r="AC32" s="523"/>
      <c r="AD32" s="523"/>
      <c r="AE32" s="523"/>
      <c r="AF32" s="523"/>
      <c r="AG32" s="523"/>
      <c r="AH32" s="523"/>
      <c r="AI32" s="523"/>
      <c r="AJ32" s="523"/>
      <c r="AK32" s="523"/>
      <c r="AL32" s="523"/>
      <c r="AM32" s="525"/>
      <c r="AN32" s="523"/>
      <c r="AO32" s="523"/>
      <c r="AP32" s="526"/>
      <c r="AQ32" s="526"/>
      <c r="AR32" s="526"/>
      <c r="AS32" s="526"/>
      <c r="AT32" s="526"/>
      <c r="AU32" s="526"/>
      <c r="AV32" s="526"/>
      <c r="AW32" s="526"/>
      <c r="AX32" s="526"/>
      <c r="AY32" s="527"/>
      <c r="AZ32" s="526"/>
      <c r="BA32" s="526"/>
      <c r="BB32" s="526"/>
      <c r="BC32" s="526"/>
      <c r="BD32" s="526"/>
      <c r="BE32" s="526"/>
      <c r="BF32" s="526"/>
      <c r="BG32" s="526"/>
      <c r="BH32" s="526"/>
      <c r="BI32" s="526"/>
      <c r="BJ32" s="528"/>
      <c r="BK32" s="526"/>
      <c r="BL32" s="526"/>
      <c r="BM32" s="526"/>
      <c r="BN32" s="526"/>
      <c r="BO32" s="526"/>
      <c r="BP32" s="526"/>
      <c r="BQ32" s="526"/>
      <c r="BR32" s="526"/>
      <c r="BS32" s="526"/>
      <c r="BT32" s="526"/>
      <c r="BU32" s="526"/>
      <c r="BV32" s="526"/>
      <c r="BW32" s="337" t="s">
        <v>77</v>
      </c>
      <c r="BX32" s="529" t="s">
        <v>130</v>
      </c>
      <c r="BY32" s="490"/>
    </row>
    <row r="33" spans="1:77" s="107" customFormat="1" ht="18" outlineLevel="1">
      <c r="A33" s="281"/>
      <c r="B33" s="521">
        <v>2018</v>
      </c>
      <c r="C33" s="484">
        <v>2.4</v>
      </c>
      <c r="D33" s="484">
        <v>4</v>
      </c>
      <c r="E33" s="484">
        <v>1.7</v>
      </c>
      <c r="F33" s="484">
        <v>3.4</v>
      </c>
      <c r="G33" s="484">
        <v>4.0999999999999996</v>
      </c>
      <c r="H33" s="484">
        <v>5.0999999999999996</v>
      </c>
      <c r="I33" s="522">
        <v>1.5</v>
      </c>
      <c r="J33" s="522">
        <v>4.0999999999999996</v>
      </c>
      <c r="K33" s="522">
        <v>5.4</v>
      </c>
      <c r="L33" s="522">
        <v>7.7</v>
      </c>
      <c r="M33" s="522">
        <v>1.1000000000000001</v>
      </c>
      <c r="N33" s="522">
        <v>3</v>
      </c>
      <c r="O33" s="488"/>
      <c r="P33" s="484"/>
      <c r="Q33" s="484"/>
      <c r="R33" s="484"/>
      <c r="S33" s="484"/>
      <c r="T33" s="484"/>
      <c r="U33" s="523"/>
      <c r="V33" s="523"/>
      <c r="W33" s="523"/>
      <c r="X33" s="523"/>
      <c r="Y33" s="523"/>
      <c r="Z33" s="523"/>
      <c r="AA33" s="524"/>
      <c r="AB33" s="523"/>
      <c r="AC33" s="523"/>
      <c r="AD33" s="523"/>
      <c r="AE33" s="523"/>
      <c r="AF33" s="523"/>
      <c r="AG33" s="523"/>
      <c r="AH33" s="523"/>
      <c r="AI33" s="523"/>
      <c r="AJ33" s="523"/>
      <c r="AK33" s="523"/>
      <c r="AL33" s="523"/>
      <c r="AM33" s="525"/>
      <c r="AN33" s="523"/>
      <c r="AO33" s="523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6"/>
      <c r="BA33" s="526"/>
      <c r="BB33" s="526"/>
      <c r="BC33" s="526"/>
      <c r="BD33" s="526"/>
      <c r="BE33" s="526"/>
      <c r="BF33" s="526"/>
      <c r="BG33" s="526"/>
      <c r="BH33" s="526"/>
      <c r="BI33" s="526"/>
      <c r="BJ33" s="528"/>
      <c r="BK33" s="526"/>
      <c r="BL33" s="526"/>
      <c r="BM33" s="526"/>
      <c r="BN33" s="526"/>
      <c r="BO33" s="526"/>
      <c r="BP33" s="526"/>
      <c r="BQ33" s="526"/>
      <c r="BR33" s="526"/>
      <c r="BS33" s="526"/>
      <c r="BT33" s="526"/>
      <c r="BU33" s="526"/>
      <c r="BV33" s="526"/>
      <c r="BW33" s="337" t="s">
        <v>77</v>
      </c>
      <c r="BX33" s="529" t="s">
        <v>130</v>
      </c>
      <c r="BY33" s="490"/>
    </row>
    <row r="34" spans="1:77" s="107" customFormat="1" ht="18" outlineLevel="1">
      <c r="A34" s="281"/>
      <c r="B34" s="521">
        <v>2017</v>
      </c>
      <c r="C34" s="484">
        <v>5.0999999999999996</v>
      </c>
      <c r="D34" s="484">
        <v>1.5</v>
      </c>
      <c r="E34" s="484">
        <v>4.0999999999999996</v>
      </c>
      <c r="F34" s="484">
        <v>5.4</v>
      </c>
      <c r="G34" s="484">
        <v>7.7</v>
      </c>
      <c r="H34" s="484">
        <v>1.1000000000000001</v>
      </c>
      <c r="I34" s="484">
        <v>3</v>
      </c>
      <c r="J34" s="484">
        <v>7</v>
      </c>
      <c r="K34" s="484">
        <v>9.1</v>
      </c>
      <c r="L34" s="484">
        <v>1.1000000000000001</v>
      </c>
      <c r="M34" s="484">
        <v>1.1000000000000001</v>
      </c>
      <c r="N34" s="484">
        <v>1.9</v>
      </c>
      <c r="O34" s="488"/>
      <c r="P34" s="484"/>
      <c r="Q34" s="484"/>
      <c r="R34" s="484"/>
      <c r="S34" s="484"/>
      <c r="T34" s="484"/>
      <c r="U34" s="523"/>
      <c r="V34" s="523"/>
      <c r="W34" s="523"/>
      <c r="X34" s="523"/>
      <c r="Y34" s="523"/>
      <c r="Z34" s="523"/>
      <c r="AA34" s="524"/>
      <c r="AB34" s="523"/>
      <c r="AC34" s="523"/>
      <c r="AD34" s="523"/>
      <c r="AE34" s="523"/>
      <c r="AF34" s="523"/>
      <c r="AG34" s="523"/>
      <c r="AH34" s="523"/>
      <c r="AI34" s="523"/>
      <c r="AJ34" s="523"/>
      <c r="AK34" s="523"/>
      <c r="AL34" s="523"/>
      <c r="AM34" s="525"/>
      <c r="AN34" s="523"/>
      <c r="AO34" s="523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6"/>
      <c r="BA34" s="526"/>
      <c r="BB34" s="526"/>
      <c r="BC34" s="526"/>
      <c r="BD34" s="526"/>
      <c r="BE34" s="526"/>
      <c r="BF34" s="526"/>
      <c r="BG34" s="526"/>
      <c r="BH34" s="526"/>
      <c r="BI34" s="526"/>
      <c r="BJ34" s="528"/>
      <c r="BK34" s="526"/>
      <c r="BL34" s="526"/>
      <c r="BM34" s="526"/>
      <c r="BN34" s="526"/>
      <c r="BO34" s="526"/>
      <c r="BP34" s="526"/>
      <c r="BQ34" s="526"/>
      <c r="BR34" s="526"/>
      <c r="BS34" s="526"/>
      <c r="BT34" s="526"/>
      <c r="BU34" s="526"/>
      <c r="BV34" s="526"/>
      <c r="BW34" s="337" t="s">
        <v>77</v>
      </c>
      <c r="BX34" s="529" t="s">
        <v>130</v>
      </c>
      <c r="BY34" s="490"/>
    </row>
    <row r="35" spans="1:77" s="107" customFormat="1" ht="18" outlineLevel="1">
      <c r="A35" s="281"/>
      <c r="B35" s="281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8"/>
      <c r="P35" s="484"/>
      <c r="Q35" s="484"/>
      <c r="R35" s="484"/>
      <c r="S35" s="484"/>
      <c r="T35" s="484"/>
      <c r="U35" s="523"/>
      <c r="V35" s="523"/>
      <c r="W35" s="523"/>
      <c r="X35" s="523"/>
      <c r="Y35" s="523"/>
      <c r="Z35" s="523"/>
      <c r="AA35" s="524"/>
      <c r="AB35" s="523"/>
      <c r="AC35" s="523"/>
      <c r="AD35" s="523"/>
      <c r="AE35" s="523"/>
      <c r="AF35" s="523"/>
      <c r="AG35" s="523"/>
      <c r="AH35" s="523"/>
      <c r="AI35" s="523"/>
      <c r="AJ35" s="523"/>
      <c r="AK35" s="523"/>
      <c r="AL35" s="523"/>
      <c r="AM35" s="525"/>
      <c r="AN35" s="523"/>
      <c r="AO35" s="523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6"/>
      <c r="BA35" s="526"/>
      <c r="BB35" s="526"/>
      <c r="BC35" s="526"/>
      <c r="BD35" s="526"/>
      <c r="BE35" s="526"/>
      <c r="BF35" s="526"/>
      <c r="BG35" s="526"/>
      <c r="BH35" s="526"/>
      <c r="BI35" s="526"/>
      <c r="BJ35" s="528"/>
      <c r="BK35" s="526"/>
      <c r="BL35" s="526"/>
      <c r="BM35" s="526"/>
      <c r="BN35" s="526"/>
      <c r="BO35" s="526"/>
      <c r="BP35" s="526"/>
      <c r="BQ35" s="526"/>
      <c r="BR35" s="526"/>
      <c r="BS35" s="526"/>
      <c r="BT35" s="526"/>
      <c r="BU35" s="526"/>
      <c r="BV35" s="526"/>
      <c r="BW35" s="337"/>
      <c r="BX35" s="529"/>
      <c r="BY35" s="490"/>
    </row>
    <row r="36" spans="1:77" s="107" customFormat="1" ht="3" customHeight="1" outlineLevel="1">
      <c r="A36" s="281"/>
      <c r="B36" s="281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8"/>
      <c r="P36" s="484"/>
      <c r="Q36" s="484"/>
      <c r="R36" s="484"/>
      <c r="S36" s="484"/>
      <c r="T36" s="484"/>
      <c r="U36" s="523"/>
      <c r="V36" s="523"/>
      <c r="W36" s="523"/>
      <c r="X36" s="523"/>
      <c r="Y36" s="523"/>
      <c r="Z36" s="523"/>
      <c r="AA36" s="524"/>
      <c r="AB36" s="523"/>
      <c r="AC36" s="523"/>
      <c r="AD36" s="523"/>
      <c r="AE36" s="523"/>
      <c r="AF36" s="523"/>
      <c r="AG36" s="523"/>
      <c r="AH36" s="523"/>
      <c r="AI36" s="523"/>
      <c r="AJ36" s="523"/>
      <c r="AK36" s="523"/>
      <c r="AL36" s="523"/>
      <c r="AM36" s="525"/>
      <c r="AN36" s="523"/>
      <c r="AO36" s="523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6"/>
      <c r="BA36" s="526"/>
      <c r="BB36" s="526"/>
      <c r="BC36" s="526"/>
      <c r="BD36" s="526"/>
      <c r="BE36" s="526"/>
      <c r="BF36" s="526"/>
      <c r="BG36" s="526"/>
      <c r="BH36" s="526"/>
      <c r="BI36" s="526"/>
      <c r="BJ36" s="528"/>
      <c r="BK36" s="526"/>
      <c r="BL36" s="526"/>
      <c r="BM36" s="526"/>
      <c r="BN36" s="526"/>
      <c r="BO36" s="526"/>
      <c r="BP36" s="526"/>
      <c r="BQ36" s="526"/>
      <c r="BR36" s="526"/>
      <c r="BS36" s="526"/>
      <c r="BT36" s="526"/>
      <c r="BU36" s="526"/>
      <c r="BV36" s="526"/>
      <c r="BW36" s="337"/>
      <c r="BX36" s="529"/>
      <c r="BY36" s="490"/>
    </row>
    <row r="37" spans="1:77" s="107" customFormat="1" ht="18" outlineLevel="1">
      <c r="A37" s="281" t="s">
        <v>380</v>
      </c>
      <c r="B37" s="281" t="s">
        <v>166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518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518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518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518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519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285"/>
      <c r="BX37" s="155"/>
      <c r="BY37" s="490"/>
    </row>
    <row r="38" spans="1:77" s="107" customFormat="1" ht="18" outlineLevel="1">
      <c r="A38" s="281"/>
      <c r="B38" s="520" t="s">
        <v>279</v>
      </c>
      <c r="C38" s="142">
        <v>10.5</v>
      </c>
      <c r="D38" s="142">
        <v>12.1</v>
      </c>
      <c r="E38" s="142">
        <v>12.8</v>
      </c>
      <c r="F38" s="142">
        <v>14.4</v>
      </c>
      <c r="G38" s="142">
        <v>14.9</v>
      </c>
      <c r="H38" s="142">
        <v>16.7</v>
      </c>
      <c r="I38" s="142">
        <v>18.5</v>
      </c>
      <c r="J38" s="142">
        <v>19.5</v>
      </c>
      <c r="K38" s="142">
        <v>21.9</v>
      </c>
      <c r="L38" s="142">
        <v>23.5</v>
      </c>
      <c r="M38" s="142">
        <v>24.6</v>
      </c>
      <c r="N38" s="142">
        <v>25.2</v>
      </c>
      <c r="O38" s="518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518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518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518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519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285"/>
      <c r="BX38" s="155"/>
      <c r="BY38" s="490"/>
    </row>
    <row r="39" spans="1:77" s="107" customFormat="1" ht="18" outlineLevel="1">
      <c r="A39" s="281"/>
      <c r="B39" s="521" t="s">
        <v>240</v>
      </c>
      <c r="C39" s="522">
        <v>8.1531385725050605</v>
      </c>
      <c r="D39" s="522">
        <v>8.2845596360628093</v>
      </c>
      <c r="E39" s="522">
        <v>9.1132690022024399</v>
      </c>
      <c r="F39" s="142">
        <v>7.3</v>
      </c>
      <c r="G39" s="142">
        <v>6.8</v>
      </c>
      <c r="H39" s="142">
        <v>6.4</v>
      </c>
      <c r="I39" s="142">
        <v>6.9</v>
      </c>
      <c r="J39" s="142">
        <v>8.6999999999999993</v>
      </c>
      <c r="K39" s="142">
        <v>8.9</v>
      </c>
      <c r="L39" s="530">
        <v>8.4</v>
      </c>
      <c r="M39" s="142">
        <v>8.8000000000000007</v>
      </c>
      <c r="N39" s="142">
        <v>9.5</v>
      </c>
      <c r="O39" s="518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518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518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518"/>
      <c r="AZ39" s="142"/>
      <c r="BA39" s="142"/>
      <c r="BB39" s="142"/>
      <c r="BC39" s="142"/>
      <c r="BD39" s="142"/>
      <c r="BE39" s="142"/>
      <c r="BF39" s="142"/>
      <c r="BG39" s="142"/>
      <c r="BH39" s="142"/>
      <c r="BI39" s="142"/>
      <c r="BJ39" s="519"/>
      <c r="BK39" s="142"/>
      <c r="BL39" s="142"/>
      <c r="BM39" s="142"/>
      <c r="BN39" s="142"/>
      <c r="BO39" s="142"/>
      <c r="BP39" s="142"/>
      <c r="BQ39" s="142"/>
      <c r="BR39" s="142"/>
      <c r="BS39" s="142"/>
      <c r="BT39" s="142"/>
      <c r="BU39" s="142"/>
      <c r="BV39" s="142"/>
      <c r="BW39" s="285"/>
      <c r="BX39" s="155"/>
      <c r="BY39" s="490"/>
    </row>
    <row r="40" spans="1:77" s="107" customFormat="1" ht="18" outlineLevel="1">
      <c r="A40" s="281"/>
      <c r="B40" s="521" t="s">
        <v>212</v>
      </c>
      <c r="C40" s="522">
        <v>9</v>
      </c>
      <c r="D40" s="522">
        <v>8.1</v>
      </c>
      <c r="E40" s="522">
        <v>8.1999999999999993</v>
      </c>
      <c r="F40" s="522">
        <v>9.6999999999999993</v>
      </c>
      <c r="G40" s="522">
        <v>10.1</v>
      </c>
      <c r="H40" s="522">
        <v>10.1</v>
      </c>
      <c r="I40" s="484">
        <v>10.199999999999999</v>
      </c>
      <c r="J40" s="484">
        <v>10.1</v>
      </c>
      <c r="K40" s="484">
        <v>10.8</v>
      </c>
      <c r="L40" s="484">
        <v>11.9</v>
      </c>
      <c r="M40" s="484">
        <v>10.8</v>
      </c>
      <c r="N40" s="484">
        <v>9.4</v>
      </c>
      <c r="O40" s="488"/>
      <c r="P40" s="484"/>
      <c r="Q40" s="484"/>
      <c r="R40" s="484"/>
      <c r="S40" s="484"/>
      <c r="T40" s="484"/>
      <c r="U40" s="523"/>
      <c r="V40" s="523"/>
      <c r="W40" s="523"/>
      <c r="X40" s="523"/>
      <c r="Y40" s="523"/>
      <c r="Z40" s="523"/>
      <c r="AA40" s="524"/>
      <c r="AB40" s="523"/>
      <c r="AC40" s="523"/>
      <c r="AD40" s="523"/>
      <c r="AE40" s="523"/>
      <c r="AF40" s="523"/>
      <c r="AG40" s="523"/>
      <c r="AH40" s="523"/>
      <c r="AI40" s="523"/>
      <c r="AJ40" s="523"/>
      <c r="AK40" s="523"/>
      <c r="AL40" s="523"/>
      <c r="AM40" s="524"/>
      <c r="AN40" s="523"/>
      <c r="AO40" s="523"/>
      <c r="AP40" s="526"/>
      <c r="AQ40" s="526"/>
      <c r="AR40" s="526"/>
      <c r="AS40" s="526"/>
      <c r="AT40" s="526"/>
      <c r="AU40" s="526"/>
      <c r="AV40" s="526"/>
      <c r="AW40" s="526"/>
      <c r="AX40" s="526"/>
      <c r="AY40" s="527"/>
      <c r="AZ40" s="526"/>
      <c r="BA40" s="526"/>
      <c r="BB40" s="526"/>
      <c r="BC40" s="526"/>
      <c r="BD40" s="526"/>
      <c r="BE40" s="526"/>
      <c r="BF40" s="526"/>
      <c r="BG40" s="526"/>
      <c r="BH40" s="526"/>
      <c r="BI40" s="526"/>
      <c r="BJ40" s="528"/>
      <c r="BK40" s="526"/>
      <c r="BL40" s="526"/>
      <c r="BM40" s="526"/>
      <c r="BN40" s="526"/>
      <c r="BO40" s="526"/>
      <c r="BP40" s="526"/>
      <c r="BQ40" s="526"/>
      <c r="BR40" s="526"/>
      <c r="BS40" s="526"/>
      <c r="BT40" s="526"/>
      <c r="BU40" s="526"/>
      <c r="BV40" s="526"/>
      <c r="BW40" s="337" t="s">
        <v>77</v>
      </c>
      <c r="BX40" s="529" t="s">
        <v>130</v>
      </c>
      <c r="BY40" s="490"/>
    </row>
    <row r="41" spans="1:77" s="107" customFormat="1" ht="18" outlineLevel="1">
      <c r="A41" s="281"/>
      <c r="B41" s="521" t="s">
        <v>213</v>
      </c>
      <c r="C41" s="522">
        <v>8.4</v>
      </c>
      <c r="D41" s="522">
        <v>9.1999999999999993</v>
      </c>
      <c r="E41" s="522">
        <v>9.1</v>
      </c>
      <c r="F41" s="522">
        <v>9</v>
      </c>
      <c r="G41" s="522">
        <v>9</v>
      </c>
      <c r="H41" s="522">
        <v>8.6</v>
      </c>
      <c r="I41" s="522">
        <v>8.1999999999999993</v>
      </c>
      <c r="J41" s="522">
        <v>7</v>
      </c>
      <c r="K41" s="522">
        <v>5.4</v>
      </c>
      <c r="L41" s="522">
        <v>4.8</v>
      </c>
      <c r="M41" s="522">
        <v>6.8</v>
      </c>
      <c r="N41" s="522">
        <v>7.7</v>
      </c>
      <c r="O41" s="488"/>
      <c r="P41" s="484"/>
      <c r="Q41" s="484"/>
      <c r="R41" s="484"/>
      <c r="S41" s="484"/>
      <c r="T41" s="484"/>
      <c r="U41" s="523"/>
      <c r="V41" s="523"/>
      <c r="W41" s="523"/>
      <c r="X41" s="523"/>
      <c r="Y41" s="523"/>
      <c r="Z41" s="531"/>
      <c r="AA41" s="523"/>
      <c r="AB41" s="523"/>
      <c r="AC41" s="523"/>
      <c r="AD41" s="523"/>
      <c r="AE41" s="523"/>
      <c r="AF41" s="523"/>
      <c r="AG41" s="523"/>
      <c r="AH41" s="523"/>
      <c r="AI41" s="523"/>
      <c r="AJ41" s="523"/>
      <c r="AK41" s="523"/>
      <c r="AL41" s="523"/>
      <c r="AM41" s="524"/>
      <c r="AN41" s="523"/>
      <c r="AO41" s="523"/>
      <c r="AP41" s="526"/>
      <c r="AQ41" s="526"/>
      <c r="AR41" s="526"/>
      <c r="AS41" s="526"/>
      <c r="AT41" s="526"/>
      <c r="AU41" s="526"/>
      <c r="AV41" s="526"/>
      <c r="AW41" s="526"/>
      <c r="AX41" s="526"/>
      <c r="AY41" s="527"/>
      <c r="AZ41" s="526"/>
      <c r="BA41" s="526"/>
      <c r="BB41" s="526"/>
      <c r="BC41" s="526"/>
      <c r="BD41" s="526"/>
      <c r="BE41" s="526"/>
      <c r="BF41" s="526"/>
      <c r="BG41" s="526"/>
      <c r="BH41" s="526"/>
      <c r="BI41" s="526"/>
      <c r="BJ41" s="528"/>
      <c r="BK41" s="526"/>
      <c r="BL41" s="526"/>
      <c r="BM41" s="526"/>
      <c r="BN41" s="526"/>
      <c r="BO41" s="526"/>
      <c r="BP41" s="526"/>
      <c r="BQ41" s="526"/>
      <c r="BR41" s="526"/>
      <c r="BS41" s="526"/>
      <c r="BT41" s="526"/>
      <c r="BU41" s="526"/>
      <c r="BV41" s="526"/>
      <c r="BW41" s="337" t="s">
        <v>77</v>
      </c>
      <c r="BX41" s="529" t="s">
        <v>130</v>
      </c>
      <c r="BY41" s="490"/>
    </row>
    <row r="42" spans="1:77" s="107" customFormat="1" ht="18" outlineLevel="1">
      <c r="A42" s="281"/>
      <c r="B42" s="521" t="s">
        <v>214</v>
      </c>
      <c r="C42" s="484">
        <v>4.8</v>
      </c>
      <c r="D42" s="484">
        <v>4</v>
      </c>
      <c r="E42" s="484">
        <v>4.7</v>
      </c>
      <c r="F42" s="484">
        <v>5.6</v>
      </c>
      <c r="G42" s="484">
        <v>5.8</v>
      </c>
      <c r="H42" s="484">
        <v>5.0999999999999996</v>
      </c>
      <c r="I42" s="522">
        <v>4.9000000000000004</v>
      </c>
      <c r="J42" s="522">
        <v>5.8</v>
      </c>
      <c r="K42" s="522">
        <v>6.4</v>
      </c>
      <c r="L42" s="522">
        <v>7.7</v>
      </c>
      <c r="M42" s="522">
        <v>7.2</v>
      </c>
      <c r="N42" s="522">
        <v>6.6</v>
      </c>
      <c r="O42" s="488"/>
      <c r="P42" s="484"/>
      <c r="Q42" s="484"/>
      <c r="R42" s="484"/>
      <c r="S42" s="484"/>
      <c r="T42" s="484"/>
      <c r="U42" s="523"/>
      <c r="V42" s="523"/>
      <c r="W42" s="523"/>
      <c r="X42" s="523"/>
      <c r="Y42" s="523"/>
      <c r="Z42" s="531"/>
      <c r="AA42" s="523"/>
      <c r="AB42" s="523"/>
      <c r="AC42" s="523"/>
      <c r="AD42" s="523"/>
      <c r="AE42" s="523"/>
      <c r="AF42" s="523"/>
      <c r="AG42" s="523"/>
      <c r="AH42" s="523"/>
      <c r="AI42" s="523"/>
      <c r="AJ42" s="523"/>
      <c r="AK42" s="523"/>
      <c r="AL42" s="523"/>
      <c r="AM42" s="524"/>
      <c r="AN42" s="523"/>
      <c r="AO42" s="523"/>
      <c r="AP42" s="526"/>
      <c r="AQ42" s="526"/>
      <c r="AR42" s="526"/>
      <c r="AS42" s="526"/>
      <c r="AT42" s="526"/>
      <c r="AU42" s="526"/>
      <c r="AV42" s="526"/>
      <c r="AW42" s="526"/>
      <c r="AX42" s="526"/>
      <c r="AY42" s="527"/>
      <c r="AZ42" s="526"/>
      <c r="BA42" s="526"/>
      <c r="BB42" s="526"/>
      <c r="BC42" s="526"/>
      <c r="BD42" s="526"/>
      <c r="BE42" s="526"/>
      <c r="BF42" s="526"/>
      <c r="BG42" s="526"/>
      <c r="BH42" s="526"/>
      <c r="BI42" s="526"/>
      <c r="BJ42" s="528"/>
      <c r="BK42" s="526"/>
      <c r="BL42" s="526"/>
      <c r="BM42" s="526"/>
      <c r="BN42" s="526"/>
      <c r="BO42" s="526"/>
      <c r="BP42" s="526"/>
      <c r="BQ42" s="526"/>
      <c r="BR42" s="526"/>
      <c r="BS42" s="526"/>
      <c r="BT42" s="526"/>
      <c r="BU42" s="526"/>
      <c r="BV42" s="526"/>
      <c r="BW42" s="337" t="s">
        <v>77</v>
      </c>
      <c r="BX42" s="532" t="s">
        <v>130</v>
      </c>
      <c r="BY42" s="490"/>
    </row>
    <row r="43" spans="1:77" s="107" customFormat="1" ht="18" outlineLevel="1">
      <c r="A43" s="281"/>
      <c r="B43" s="521" t="s">
        <v>215</v>
      </c>
      <c r="C43" s="484">
        <v>5.0999999999999996</v>
      </c>
      <c r="D43" s="484">
        <v>4.9000000000000004</v>
      </c>
      <c r="E43" s="484">
        <v>5.8</v>
      </c>
      <c r="F43" s="484">
        <v>6.4</v>
      </c>
      <c r="G43" s="484">
        <v>7.7</v>
      </c>
      <c r="H43" s="484">
        <v>7.2</v>
      </c>
      <c r="I43" s="484">
        <v>6.6</v>
      </c>
      <c r="J43" s="484">
        <v>9.3000000000000007</v>
      </c>
      <c r="K43" s="484">
        <v>9</v>
      </c>
      <c r="L43" s="484">
        <v>9.1</v>
      </c>
      <c r="M43" s="484">
        <v>6.5</v>
      </c>
      <c r="N43" s="484">
        <v>5</v>
      </c>
      <c r="O43" s="488"/>
      <c r="P43" s="484"/>
      <c r="Q43" s="484"/>
      <c r="R43" s="484"/>
      <c r="S43" s="484"/>
      <c r="T43" s="484"/>
      <c r="U43" s="523"/>
      <c r="V43" s="523"/>
      <c r="W43" s="523"/>
      <c r="X43" s="523"/>
      <c r="Y43" s="523"/>
      <c r="Z43" s="531"/>
      <c r="AA43" s="523"/>
      <c r="AB43" s="523"/>
      <c r="AC43" s="523"/>
      <c r="AD43" s="523"/>
      <c r="AE43" s="523"/>
      <c r="AF43" s="523"/>
      <c r="AG43" s="523"/>
      <c r="AH43" s="523"/>
      <c r="AI43" s="523"/>
      <c r="AJ43" s="523"/>
      <c r="AK43" s="523"/>
      <c r="AL43" s="523"/>
      <c r="AM43" s="524"/>
      <c r="AN43" s="523"/>
      <c r="AO43" s="523"/>
      <c r="AP43" s="526"/>
      <c r="AQ43" s="526"/>
      <c r="AR43" s="526"/>
      <c r="AS43" s="526"/>
      <c r="AT43" s="526"/>
      <c r="AU43" s="526"/>
      <c r="AV43" s="526"/>
      <c r="AW43" s="526"/>
      <c r="AX43" s="526"/>
      <c r="AY43" s="527"/>
      <c r="AZ43" s="526"/>
      <c r="BA43" s="526"/>
      <c r="BB43" s="526"/>
      <c r="BC43" s="526"/>
      <c r="BD43" s="526"/>
      <c r="BE43" s="526"/>
      <c r="BF43" s="526"/>
      <c r="BG43" s="526"/>
      <c r="BH43" s="526"/>
      <c r="BI43" s="526"/>
      <c r="BJ43" s="528"/>
      <c r="BK43" s="526"/>
      <c r="BL43" s="526"/>
      <c r="BM43" s="526"/>
      <c r="BN43" s="526"/>
      <c r="BO43" s="526"/>
      <c r="BP43" s="526"/>
      <c r="BQ43" s="526"/>
      <c r="BR43" s="526"/>
      <c r="BS43" s="526"/>
      <c r="BT43" s="526"/>
      <c r="BU43" s="526"/>
      <c r="BV43" s="526"/>
      <c r="BW43" s="337" t="s">
        <v>77</v>
      </c>
      <c r="BX43" s="532" t="s">
        <v>130</v>
      </c>
      <c r="BY43" s="490"/>
    </row>
    <row r="44" spans="1:77" s="107" customFormat="1" ht="15" customHeight="1" outlineLevel="1">
      <c r="A44" s="533"/>
      <c r="B44" s="533"/>
      <c r="C44" s="533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8"/>
      <c r="P44" s="484"/>
      <c r="Q44" s="484"/>
      <c r="R44" s="484"/>
      <c r="S44" s="484"/>
      <c r="T44" s="484"/>
      <c r="U44" s="523"/>
      <c r="V44" s="523"/>
      <c r="W44" s="523"/>
      <c r="X44" s="523"/>
      <c r="Y44" s="523"/>
      <c r="Z44" s="531"/>
      <c r="AA44" s="523"/>
      <c r="AB44" s="523"/>
      <c r="AC44" s="523"/>
      <c r="AD44" s="523"/>
      <c r="AE44" s="523"/>
      <c r="AF44" s="523"/>
      <c r="AG44" s="523"/>
      <c r="AH44" s="523"/>
      <c r="AI44" s="523"/>
      <c r="AJ44" s="523"/>
      <c r="AK44" s="523"/>
      <c r="AL44" s="523"/>
      <c r="AM44" s="524"/>
      <c r="AN44" s="523"/>
      <c r="AO44" s="523"/>
      <c r="AP44" s="526"/>
      <c r="AQ44" s="526"/>
      <c r="AR44" s="526"/>
      <c r="AS44" s="526"/>
      <c r="AT44" s="526"/>
      <c r="AU44" s="526"/>
      <c r="AV44" s="526"/>
      <c r="AW44" s="526"/>
      <c r="AX44" s="526"/>
      <c r="AY44" s="527"/>
      <c r="AZ44" s="526"/>
      <c r="BA44" s="526"/>
      <c r="BB44" s="526"/>
      <c r="BC44" s="526"/>
      <c r="BD44" s="526"/>
      <c r="BE44" s="526"/>
      <c r="BF44" s="526"/>
      <c r="BG44" s="526"/>
      <c r="BH44" s="526"/>
      <c r="BI44" s="526"/>
      <c r="BJ44" s="528"/>
      <c r="BK44" s="526"/>
      <c r="BL44" s="526"/>
      <c r="BM44" s="526"/>
      <c r="BN44" s="526"/>
      <c r="BO44" s="526"/>
      <c r="BP44" s="526"/>
      <c r="BQ44" s="526"/>
      <c r="BR44" s="526"/>
      <c r="BS44" s="526"/>
      <c r="BT44" s="526"/>
      <c r="BU44" s="526"/>
      <c r="BV44" s="526"/>
      <c r="BW44" s="337"/>
      <c r="BX44" s="532"/>
      <c r="BY44" s="490"/>
    </row>
    <row r="45" spans="1:77" s="107" customFormat="1" ht="24" customHeight="1" outlineLevel="1" thickBot="1">
      <c r="A45" s="534"/>
      <c r="B45" s="534"/>
      <c r="C45" s="474">
        <v>42736</v>
      </c>
      <c r="D45" s="474">
        <v>42767</v>
      </c>
      <c r="E45" s="474">
        <v>42795</v>
      </c>
      <c r="F45" s="474">
        <v>42826</v>
      </c>
      <c r="G45" s="474">
        <v>42856</v>
      </c>
      <c r="H45" s="474">
        <v>42887</v>
      </c>
      <c r="I45" s="474">
        <v>42917</v>
      </c>
      <c r="J45" s="474">
        <v>42948</v>
      </c>
      <c r="K45" s="474">
        <v>42979</v>
      </c>
      <c r="L45" s="474">
        <v>43009</v>
      </c>
      <c r="M45" s="474">
        <v>43040</v>
      </c>
      <c r="N45" s="475">
        <v>43070</v>
      </c>
      <c r="O45" s="476">
        <v>43101</v>
      </c>
      <c r="P45" s="474">
        <v>43132</v>
      </c>
      <c r="Q45" s="474">
        <v>43160</v>
      </c>
      <c r="R45" s="474">
        <v>43191</v>
      </c>
      <c r="S45" s="474">
        <v>43221</v>
      </c>
      <c r="T45" s="474">
        <v>43252</v>
      </c>
      <c r="U45" s="474">
        <v>43282</v>
      </c>
      <c r="V45" s="474">
        <v>43313</v>
      </c>
      <c r="W45" s="474">
        <v>43344</v>
      </c>
      <c r="X45" s="474">
        <v>43374</v>
      </c>
      <c r="Y45" s="474">
        <v>43405</v>
      </c>
      <c r="Z45" s="475">
        <v>43435</v>
      </c>
      <c r="AA45" s="476">
        <v>43466</v>
      </c>
      <c r="AB45" s="474">
        <v>43497</v>
      </c>
      <c r="AC45" s="474">
        <v>43525</v>
      </c>
      <c r="AD45" s="474">
        <v>43556</v>
      </c>
      <c r="AE45" s="474">
        <v>43586</v>
      </c>
      <c r="AF45" s="474">
        <v>43617</v>
      </c>
      <c r="AG45" s="474">
        <v>43647</v>
      </c>
      <c r="AH45" s="474">
        <v>43678</v>
      </c>
      <c r="AI45" s="474">
        <v>43709</v>
      </c>
      <c r="AJ45" s="474">
        <v>43739</v>
      </c>
      <c r="AK45" s="474">
        <v>43770</v>
      </c>
      <c r="AL45" s="474">
        <v>43800</v>
      </c>
      <c r="AM45" s="476">
        <v>43831</v>
      </c>
      <c r="AN45" s="474">
        <v>43862</v>
      </c>
      <c r="AO45" s="474">
        <v>43891</v>
      </c>
      <c r="AP45" s="474">
        <v>43922</v>
      </c>
      <c r="AQ45" s="474">
        <v>43952</v>
      </c>
      <c r="AR45" s="474">
        <v>43983</v>
      </c>
      <c r="AS45" s="474">
        <v>44013</v>
      </c>
      <c r="AT45" s="474">
        <v>44044</v>
      </c>
      <c r="AU45" s="474">
        <v>44075</v>
      </c>
      <c r="AV45" s="474">
        <v>44105</v>
      </c>
      <c r="AW45" s="474">
        <v>44136</v>
      </c>
      <c r="AX45" s="474">
        <v>44166</v>
      </c>
      <c r="AY45" s="476">
        <v>44197</v>
      </c>
      <c r="AZ45" s="474">
        <v>44228</v>
      </c>
      <c r="BA45" s="474">
        <v>44256</v>
      </c>
      <c r="BB45" s="474">
        <v>44287</v>
      </c>
      <c r="BC45" s="474">
        <v>44317</v>
      </c>
      <c r="BD45" s="474">
        <v>44348</v>
      </c>
      <c r="BE45" s="474">
        <v>44378</v>
      </c>
      <c r="BF45" s="474">
        <v>44409</v>
      </c>
      <c r="BG45" s="474">
        <v>44075</v>
      </c>
      <c r="BH45" s="474">
        <v>44470</v>
      </c>
      <c r="BI45" s="474">
        <v>44501</v>
      </c>
      <c r="BJ45" s="475">
        <v>44531</v>
      </c>
      <c r="BK45" s="476">
        <v>44562</v>
      </c>
      <c r="BL45" s="474">
        <v>44593</v>
      </c>
      <c r="BM45" s="474">
        <v>44621</v>
      </c>
      <c r="BN45" s="474">
        <v>44652</v>
      </c>
      <c r="BO45" s="474">
        <v>44682</v>
      </c>
      <c r="BP45" s="474">
        <v>44713</v>
      </c>
      <c r="BQ45" s="474">
        <v>44743</v>
      </c>
      <c r="BR45" s="474">
        <v>44774</v>
      </c>
      <c r="BS45" s="474">
        <v>44805</v>
      </c>
      <c r="BT45" s="474">
        <v>44835</v>
      </c>
      <c r="BU45" s="474">
        <v>44866</v>
      </c>
      <c r="BV45" s="475">
        <v>44896</v>
      </c>
      <c r="BW45" s="511" t="s">
        <v>0</v>
      </c>
      <c r="BX45" s="512" t="s">
        <v>2</v>
      </c>
      <c r="BY45" s="513" t="s">
        <v>1</v>
      </c>
    </row>
    <row r="46" spans="1:77" s="107" customFormat="1" ht="24" customHeight="1" outlineLevel="1">
      <c r="A46" s="673"/>
      <c r="B46" s="673"/>
      <c r="C46" s="674"/>
      <c r="D46" s="674"/>
      <c r="E46" s="674"/>
      <c r="F46" s="674"/>
      <c r="G46" s="674"/>
      <c r="H46" s="674"/>
      <c r="I46" s="674"/>
      <c r="J46" s="674"/>
      <c r="K46" s="674"/>
      <c r="L46" s="674"/>
      <c r="M46" s="674"/>
      <c r="N46" s="674"/>
      <c r="O46" s="675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6"/>
      <c r="AA46" s="674"/>
      <c r="AB46" s="674"/>
      <c r="AC46" s="674"/>
      <c r="AD46" s="674"/>
      <c r="AE46" s="674"/>
      <c r="AF46" s="674"/>
      <c r="AG46" s="674"/>
      <c r="AH46" s="674"/>
      <c r="AI46" s="674"/>
      <c r="AJ46" s="674"/>
      <c r="AK46" s="674"/>
      <c r="AL46" s="674"/>
      <c r="AM46" s="675"/>
      <c r="AN46" s="674"/>
      <c r="AO46" s="674"/>
      <c r="AP46" s="674"/>
      <c r="AQ46" s="674"/>
      <c r="AR46" s="674"/>
      <c r="AS46" s="674"/>
      <c r="AT46" s="674"/>
      <c r="AU46" s="674"/>
      <c r="AV46" s="674"/>
      <c r="AW46" s="674"/>
      <c r="AX46" s="674"/>
      <c r="AY46" s="675"/>
      <c r="AZ46" s="674"/>
      <c r="BA46" s="674"/>
      <c r="BB46" s="674"/>
      <c r="BC46" s="674"/>
      <c r="BD46" s="674"/>
      <c r="BE46" s="674"/>
      <c r="BF46" s="674"/>
      <c r="BG46" s="674"/>
      <c r="BH46" s="674"/>
      <c r="BI46" s="674"/>
      <c r="BJ46" s="676"/>
      <c r="BK46" s="674"/>
      <c r="BL46" s="674"/>
      <c r="BM46" s="674"/>
      <c r="BN46" s="674"/>
      <c r="BO46" s="674"/>
      <c r="BP46" s="674"/>
      <c r="BQ46" s="674"/>
      <c r="BR46" s="674"/>
      <c r="BS46" s="674"/>
      <c r="BT46" s="674"/>
      <c r="BU46" s="674"/>
      <c r="BV46" s="674"/>
      <c r="BW46" s="515"/>
      <c r="BX46" s="539"/>
      <c r="BY46" s="540"/>
    </row>
    <row r="47" spans="1:77" s="107" customFormat="1" ht="24" customHeight="1" outlineLevel="1">
      <c r="A47" s="295" t="s">
        <v>381</v>
      </c>
      <c r="B47" s="295" t="s">
        <v>347</v>
      </c>
      <c r="C47" s="677">
        <v>2.95</v>
      </c>
      <c r="D47" s="677">
        <v>2.97</v>
      </c>
      <c r="E47" s="677">
        <v>2.94</v>
      </c>
      <c r="F47" s="677">
        <v>2.39</v>
      </c>
      <c r="G47" s="677">
        <v>2.11</v>
      </c>
      <c r="H47" s="677">
        <v>2.19</v>
      </c>
      <c r="I47" s="677">
        <v>2.54</v>
      </c>
      <c r="J47" s="677">
        <v>2.33</v>
      </c>
      <c r="K47" s="677">
        <v>1.95</v>
      </c>
      <c r="L47" s="677">
        <v>2.0099999999999998</v>
      </c>
      <c r="M47" s="677">
        <v>1.77</v>
      </c>
      <c r="N47" s="677">
        <v>2.61</v>
      </c>
      <c r="O47" s="678">
        <v>2.2999999999999998</v>
      </c>
      <c r="P47" s="677">
        <v>2.2799999999999998</v>
      </c>
      <c r="Q47" s="677">
        <v>2.4300000000000002</v>
      </c>
      <c r="R47" s="677">
        <v>2.17</v>
      </c>
      <c r="S47" s="677">
        <v>2.36</v>
      </c>
      <c r="T47" s="677">
        <v>2.4500000000000002</v>
      </c>
      <c r="U47" s="677">
        <v>1.47</v>
      </c>
      <c r="V47" s="677">
        <v>1.93</v>
      </c>
      <c r="W47" s="677">
        <v>3.18</v>
      </c>
      <c r="X47" s="677">
        <v>3.2</v>
      </c>
      <c r="Y47" s="677">
        <v>2.78</v>
      </c>
      <c r="Z47" s="679">
        <v>1.94</v>
      </c>
      <c r="AA47" s="677">
        <v>1.72</v>
      </c>
      <c r="AB47" s="677">
        <v>1.82</v>
      </c>
      <c r="AC47" s="677">
        <v>1.6</v>
      </c>
      <c r="AD47" s="677">
        <v>1.29</v>
      </c>
      <c r="AE47" s="677">
        <v>1.31</v>
      </c>
      <c r="AF47" s="677">
        <v>0.88</v>
      </c>
      <c r="AG47" s="677">
        <v>1.05</v>
      </c>
      <c r="AH47" s="677">
        <v>0.6</v>
      </c>
      <c r="AI47" s="677">
        <v>-0.42</v>
      </c>
      <c r="AJ47" s="677">
        <v>-0.6</v>
      </c>
      <c r="AK47" s="677">
        <v>-0.47</v>
      </c>
      <c r="AL47" s="677">
        <v>0.03</v>
      </c>
      <c r="AM47" s="678">
        <v>0.39</v>
      </c>
      <c r="AN47" s="677">
        <v>0.08</v>
      </c>
      <c r="AO47" s="677">
        <v>0.05</v>
      </c>
      <c r="AP47" s="677">
        <v>0.67</v>
      </c>
      <c r="AQ47" s="677">
        <v>0.74</v>
      </c>
      <c r="AR47" s="677">
        <v>0.69</v>
      </c>
      <c r="AS47" s="677">
        <v>0.7</v>
      </c>
      <c r="AT47" s="677">
        <v>0.79</v>
      </c>
      <c r="AU47" s="677">
        <v>1</v>
      </c>
      <c r="AV47" s="677">
        <v>1.5</v>
      </c>
      <c r="AW47" s="677">
        <v>1.57</v>
      </c>
      <c r="AX47" s="677">
        <v>1.48</v>
      </c>
      <c r="AY47" s="678">
        <v>1.1200000000000001</v>
      </c>
      <c r="AZ47" s="677">
        <v>1.38</v>
      </c>
      <c r="BA47" s="677">
        <v>1.45</v>
      </c>
      <c r="BB47" s="677">
        <v>1.25</v>
      </c>
      <c r="BC47" s="677">
        <v>1.53</v>
      </c>
      <c r="BD47" s="677">
        <v>1.52</v>
      </c>
      <c r="BE47" s="677">
        <v>1.79</v>
      </c>
      <c r="BF47" s="677">
        <v>2.35</v>
      </c>
      <c r="BG47" s="677">
        <v>2.62</v>
      </c>
      <c r="BH47" s="677">
        <v>2.11</v>
      </c>
      <c r="BI47" s="677">
        <v>2.4300000000000002</v>
      </c>
      <c r="BJ47" s="679">
        <v>2.37</v>
      </c>
      <c r="BK47" s="677">
        <v>3.03</v>
      </c>
      <c r="BL47" s="677">
        <v>4.03</v>
      </c>
      <c r="BM47" s="677">
        <v>4.46</v>
      </c>
      <c r="BN47" s="677">
        <v>5.87</v>
      </c>
      <c r="BO47" s="677">
        <v>5.94</v>
      </c>
      <c r="BP47" s="677">
        <v>6.82</v>
      </c>
      <c r="BQ47" s="677">
        <v>7.36</v>
      </c>
      <c r="BR47" s="677">
        <v>8.09</v>
      </c>
      <c r="BS47" s="677">
        <v>8.09</v>
      </c>
      <c r="BT47" s="677">
        <v>8.52</v>
      </c>
      <c r="BU47" s="677">
        <v>9.1199999999999992</v>
      </c>
      <c r="BV47" s="677">
        <v>9.3000000000000007</v>
      </c>
      <c r="BW47" s="725" t="s">
        <v>77</v>
      </c>
      <c r="BX47" s="725" t="s">
        <v>130</v>
      </c>
      <c r="BY47" s="540"/>
    </row>
    <row r="48" spans="1:77" s="107" customFormat="1" ht="24" customHeight="1" outlineLevel="1">
      <c r="A48" s="295"/>
      <c r="B48" s="295" t="s">
        <v>348</v>
      </c>
      <c r="C48" s="677">
        <v>1.78</v>
      </c>
      <c r="D48" s="677">
        <v>1.9</v>
      </c>
      <c r="E48" s="677">
        <v>1.93</v>
      </c>
      <c r="F48" s="677">
        <v>1.97</v>
      </c>
      <c r="G48" s="677">
        <v>1.36</v>
      </c>
      <c r="H48" s="677">
        <v>3.57</v>
      </c>
      <c r="I48" s="677">
        <v>4.6399999999999997</v>
      </c>
      <c r="J48" s="677">
        <v>4.18</v>
      </c>
      <c r="K48" s="677">
        <v>4.4400000000000004</v>
      </c>
      <c r="L48" s="677">
        <v>4.5</v>
      </c>
      <c r="M48" s="677">
        <v>4.0999999999999996</v>
      </c>
      <c r="N48" s="677">
        <v>5.07</v>
      </c>
      <c r="O48" s="678">
        <v>5.41</v>
      </c>
      <c r="P48" s="677">
        <v>5.38</v>
      </c>
      <c r="Q48" s="677">
        <v>4.79</v>
      </c>
      <c r="R48" s="677">
        <v>4.37</v>
      </c>
      <c r="S48" s="677">
        <v>4.9800000000000004</v>
      </c>
      <c r="T48" s="677">
        <v>4.13</v>
      </c>
      <c r="U48" s="677">
        <v>3.95</v>
      </c>
      <c r="V48" s="677">
        <v>5.65</v>
      </c>
      <c r="W48" s="677">
        <v>6.12</v>
      </c>
      <c r="X48" s="677">
        <v>7.02</v>
      </c>
      <c r="Y48" s="677">
        <v>6.84</v>
      </c>
      <c r="Z48" s="679">
        <v>7.11</v>
      </c>
      <c r="AA48" s="677">
        <v>6.62</v>
      </c>
      <c r="AB48" s="677">
        <v>7.4</v>
      </c>
      <c r="AC48" s="677">
        <v>7.51</v>
      </c>
      <c r="AD48" s="677">
        <v>7.71</v>
      </c>
      <c r="AE48" s="677">
        <v>7.73</v>
      </c>
      <c r="AF48" s="677">
        <v>7.67</v>
      </c>
      <c r="AG48" s="677">
        <v>7.12</v>
      </c>
      <c r="AH48" s="677">
        <v>6.36</v>
      </c>
      <c r="AI48" s="677">
        <v>5.78</v>
      </c>
      <c r="AJ48" s="677">
        <v>5.43</v>
      </c>
      <c r="AK48" s="677">
        <v>7.21</v>
      </c>
      <c r="AL48" s="677">
        <v>7.64</v>
      </c>
      <c r="AM48" s="678">
        <v>8.5299999999999994</v>
      </c>
      <c r="AN48" s="677">
        <v>8.01</v>
      </c>
      <c r="AO48" s="677">
        <v>8.07</v>
      </c>
      <c r="AP48" s="677">
        <v>8.92</v>
      </c>
      <c r="AQ48" s="677">
        <v>9.26</v>
      </c>
      <c r="AR48" s="677">
        <v>9.39</v>
      </c>
      <c r="AS48" s="677">
        <v>9.48</v>
      </c>
      <c r="AT48" s="677">
        <v>9.2100000000000009</v>
      </c>
      <c r="AU48" s="677">
        <v>9.77</v>
      </c>
      <c r="AV48" s="677">
        <v>10.34</v>
      </c>
      <c r="AW48" s="677">
        <v>9.1999999999999993</v>
      </c>
      <c r="AX48" s="677">
        <v>7.86</v>
      </c>
      <c r="AY48" s="678">
        <v>7</v>
      </c>
      <c r="AZ48" s="677">
        <v>6.88</v>
      </c>
      <c r="BA48" s="677">
        <v>7.63</v>
      </c>
      <c r="BB48" s="677">
        <v>6.09</v>
      </c>
      <c r="BC48" s="677">
        <v>5.29</v>
      </c>
      <c r="BD48" s="677">
        <v>4.9000000000000004</v>
      </c>
      <c r="BE48" s="677">
        <v>5.12</v>
      </c>
      <c r="BF48" s="677">
        <v>6.45</v>
      </c>
      <c r="BG48" s="677">
        <v>6.43</v>
      </c>
      <c r="BH48" s="677">
        <v>6.26</v>
      </c>
      <c r="BI48" s="677">
        <v>6.39</v>
      </c>
      <c r="BJ48" s="679">
        <v>7.11</v>
      </c>
      <c r="BK48" s="677">
        <v>7.42</v>
      </c>
      <c r="BL48" s="677">
        <v>8.0399999999999991</v>
      </c>
      <c r="BM48" s="677">
        <v>8.2799999999999994</v>
      </c>
      <c r="BN48" s="677">
        <v>8.4499999999999993</v>
      </c>
      <c r="BO48" s="677">
        <v>8.9700000000000006</v>
      </c>
      <c r="BP48" s="677">
        <v>9.85</v>
      </c>
      <c r="BQ48" s="677">
        <v>11.13</v>
      </c>
      <c r="BR48" s="677">
        <v>11.35</v>
      </c>
      <c r="BS48" s="677">
        <v>13.79</v>
      </c>
      <c r="BT48" s="677">
        <v>14.96</v>
      </c>
      <c r="BU48" s="677">
        <v>15.46</v>
      </c>
      <c r="BV48" s="677">
        <v>15.86</v>
      </c>
      <c r="BW48" s="725" t="s">
        <v>77</v>
      </c>
      <c r="BX48" s="725" t="s">
        <v>130</v>
      </c>
      <c r="BY48" s="540"/>
    </row>
    <row r="49" spans="1:77" s="107" customFormat="1" ht="24" customHeight="1" outlineLevel="1">
      <c r="A49" s="295"/>
      <c r="B49" s="295"/>
      <c r="C49" s="677"/>
      <c r="D49" s="677"/>
      <c r="E49" s="677"/>
      <c r="F49" s="677"/>
      <c r="G49" s="677"/>
      <c r="H49" s="677"/>
      <c r="I49" s="677"/>
      <c r="J49" s="677"/>
      <c r="K49" s="677"/>
      <c r="L49" s="677"/>
      <c r="M49" s="677"/>
      <c r="N49" s="677"/>
      <c r="O49" s="678"/>
      <c r="P49" s="677"/>
      <c r="Q49" s="677"/>
      <c r="R49" s="677"/>
      <c r="S49" s="677"/>
      <c r="T49" s="677"/>
      <c r="U49" s="677"/>
      <c r="V49" s="677"/>
      <c r="W49" s="677"/>
      <c r="X49" s="677"/>
      <c r="Y49" s="677"/>
      <c r="Z49" s="679"/>
      <c r="AA49" s="677"/>
      <c r="AB49" s="677"/>
      <c r="AC49" s="677"/>
      <c r="AD49" s="677"/>
      <c r="AE49" s="677"/>
      <c r="AF49" s="677"/>
      <c r="AG49" s="677"/>
      <c r="AH49" s="677"/>
      <c r="AI49" s="677"/>
      <c r="AJ49" s="677"/>
      <c r="AK49" s="677"/>
      <c r="AL49" s="677"/>
      <c r="AM49" s="678"/>
      <c r="AN49" s="677"/>
      <c r="AO49" s="677"/>
      <c r="AP49" s="677"/>
      <c r="AQ49" s="677"/>
      <c r="AR49" s="677"/>
      <c r="AS49" s="677"/>
      <c r="AT49" s="677"/>
      <c r="AU49" s="677"/>
      <c r="AV49" s="677"/>
      <c r="AW49" s="677"/>
      <c r="AX49" s="677"/>
      <c r="AY49" s="678"/>
      <c r="AZ49" s="677"/>
      <c r="BA49" s="677"/>
      <c r="BB49" s="677"/>
      <c r="BC49" s="677"/>
      <c r="BD49" s="677"/>
      <c r="BE49" s="677"/>
      <c r="BF49" s="677"/>
      <c r="BG49" s="677"/>
      <c r="BH49" s="677"/>
      <c r="BI49" s="677"/>
      <c r="BJ49" s="679"/>
      <c r="BK49" s="677"/>
      <c r="BL49" s="677"/>
      <c r="BM49" s="677"/>
      <c r="BN49" s="677"/>
      <c r="BO49" s="677"/>
      <c r="BP49" s="677"/>
      <c r="BQ49" s="677"/>
      <c r="BR49" s="677"/>
      <c r="BS49" s="677"/>
      <c r="BT49" s="677"/>
      <c r="BU49" s="677"/>
      <c r="BV49" s="677"/>
      <c r="BW49" s="515"/>
      <c r="BX49" s="515"/>
      <c r="BY49" s="540"/>
    </row>
    <row r="50" spans="1:77" s="142" customFormat="1" ht="24" customHeight="1" outlineLevel="1">
      <c r="A50" s="281" t="s">
        <v>382</v>
      </c>
      <c r="B50" s="281" t="s">
        <v>349</v>
      </c>
      <c r="C50" s="680">
        <v>3.85</v>
      </c>
      <c r="D50" s="680">
        <v>3.89</v>
      </c>
      <c r="E50" s="680">
        <v>3.97</v>
      </c>
      <c r="F50" s="680">
        <v>3.45</v>
      </c>
      <c r="G50" s="680">
        <v>2.66</v>
      </c>
      <c r="H50" s="680">
        <v>4.9400000000000004</v>
      </c>
      <c r="I50" s="680">
        <v>6.21</v>
      </c>
      <c r="J50" s="680">
        <v>5.49</v>
      </c>
      <c r="K50" s="680">
        <v>5.36</v>
      </c>
      <c r="L50" s="680">
        <v>5.55</v>
      </c>
      <c r="M50" s="680">
        <v>4.71</v>
      </c>
      <c r="N50" s="680">
        <v>6.14</v>
      </c>
      <c r="O50" s="681">
        <v>6.39</v>
      </c>
      <c r="P50" s="680">
        <v>6.53</v>
      </c>
      <c r="Q50" s="680">
        <v>6.21</v>
      </c>
      <c r="R50" s="680">
        <v>5.5</v>
      </c>
      <c r="S50" s="680">
        <v>6.1</v>
      </c>
      <c r="T50" s="680">
        <v>5</v>
      </c>
      <c r="U50" s="680">
        <v>3.74</v>
      </c>
      <c r="V50" s="680">
        <v>5.85</v>
      </c>
      <c r="W50" s="680">
        <v>7.09</v>
      </c>
      <c r="X50" s="680">
        <v>8.07</v>
      </c>
      <c r="Y50" s="680">
        <v>7.56</v>
      </c>
      <c r="Z50" s="682">
        <v>7.02</v>
      </c>
      <c r="AA50" s="680">
        <v>7.37</v>
      </c>
      <c r="AB50" s="680">
        <v>8.02</v>
      </c>
      <c r="AC50" s="680">
        <v>7.66</v>
      </c>
      <c r="AD50" s="680">
        <v>7.19</v>
      </c>
      <c r="AE50" s="680">
        <v>7.32</v>
      </c>
      <c r="AF50" s="680">
        <v>7.16</v>
      </c>
      <c r="AG50" s="680">
        <v>7.36</v>
      </c>
      <c r="AH50" s="680">
        <v>6.12</v>
      </c>
      <c r="AI50" s="680">
        <v>4.9400000000000004</v>
      </c>
      <c r="AJ50" s="680">
        <v>4.12</v>
      </c>
      <c r="AK50" s="680">
        <v>6.02</v>
      </c>
      <c r="AL50" s="680">
        <v>7.04</v>
      </c>
      <c r="AM50" s="681">
        <v>7.7</v>
      </c>
      <c r="AN50" s="680">
        <v>7.11</v>
      </c>
      <c r="AO50" s="680">
        <v>7.3</v>
      </c>
      <c r="AP50" s="680">
        <v>9.09</v>
      </c>
      <c r="AQ50" s="680">
        <v>9.4600000000000009</v>
      </c>
      <c r="AR50" s="680">
        <v>9.4700000000000006</v>
      </c>
      <c r="AS50" s="680">
        <v>9.58</v>
      </c>
      <c r="AT50" s="680">
        <v>9.48</v>
      </c>
      <c r="AU50" s="680">
        <v>10.44</v>
      </c>
      <c r="AV50" s="680">
        <v>11.75</v>
      </c>
      <c r="AW50" s="680">
        <v>10.77</v>
      </c>
      <c r="AX50" s="680">
        <v>8.86</v>
      </c>
      <c r="AY50" s="681">
        <v>7.62</v>
      </c>
      <c r="AZ50" s="680">
        <v>7.69</v>
      </c>
      <c r="BA50" s="680">
        <v>8.57</v>
      </c>
      <c r="BB50" s="680">
        <v>6.76</v>
      </c>
      <c r="BC50" s="680">
        <v>6.08</v>
      </c>
      <c r="BD50" s="680">
        <v>5.7</v>
      </c>
      <c r="BE50" s="680">
        <v>6.02</v>
      </c>
      <c r="BF50" s="680">
        <v>7.62</v>
      </c>
      <c r="BG50" s="680">
        <v>7.67</v>
      </c>
      <c r="BH50" s="680">
        <v>7.04</v>
      </c>
      <c r="BI50" s="680">
        <v>7.33</v>
      </c>
      <c r="BJ50" s="682">
        <v>8.61</v>
      </c>
      <c r="BK50" s="680">
        <v>9.48</v>
      </c>
      <c r="BL50" s="680">
        <v>10.73</v>
      </c>
      <c r="BM50" s="680">
        <v>11.24</v>
      </c>
      <c r="BN50" s="680">
        <v>11.7</v>
      </c>
      <c r="BO50" s="680">
        <v>12.36</v>
      </c>
      <c r="BP50" s="680">
        <v>13.77</v>
      </c>
      <c r="BQ50" s="680">
        <v>15.66</v>
      </c>
      <c r="BR50" s="680">
        <v>16.71</v>
      </c>
      <c r="BS50" s="680">
        <v>19.22</v>
      </c>
      <c r="BT50" s="680">
        <v>20.58</v>
      </c>
      <c r="BU50" s="680">
        <v>21.77</v>
      </c>
      <c r="BV50" s="680">
        <v>22.28</v>
      </c>
      <c r="BW50" s="726" t="s">
        <v>77</v>
      </c>
      <c r="BX50" s="726" t="s">
        <v>130</v>
      </c>
      <c r="BY50" s="683"/>
    </row>
    <row r="51" spans="1:77" s="142" customFormat="1" ht="24" customHeight="1" outlineLevel="1">
      <c r="A51" s="281"/>
      <c r="B51" s="281" t="s">
        <v>350</v>
      </c>
      <c r="C51" s="680">
        <v>0.88</v>
      </c>
      <c r="D51" s="680">
        <v>0.98</v>
      </c>
      <c r="E51" s="680">
        <v>0.89</v>
      </c>
      <c r="F51" s="680">
        <v>0.9</v>
      </c>
      <c r="G51" s="680">
        <v>0.81</v>
      </c>
      <c r="H51" s="680">
        <v>0.82</v>
      </c>
      <c r="I51" s="680">
        <v>0.97</v>
      </c>
      <c r="J51" s="680">
        <v>1.02</v>
      </c>
      <c r="K51" s="680">
        <v>1.02</v>
      </c>
      <c r="L51" s="680">
        <v>0.96</v>
      </c>
      <c r="M51" s="680">
        <v>1.1499999999999999</v>
      </c>
      <c r="N51" s="680">
        <v>1.55</v>
      </c>
      <c r="O51" s="681">
        <v>1.28</v>
      </c>
      <c r="P51" s="680">
        <v>1.1399999999999999</v>
      </c>
      <c r="Q51" s="680">
        <v>1.02</v>
      </c>
      <c r="R51" s="680">
        <v>1.05</v>
      </c>
      <c r="S51" s="680">
        <v>1.25</v>
      </c>
      <c r="T51" s="680">
        <v>1.59</v>
      </c>
      <c r="U51" s="680">
        <v>1.69</v>
      </c>
      <c r="V51" s="680">
        <v>1.74</v>
      </c>
      <c r="W51" s="680">
        <v>2.21</v>
      </c>
      <c r="X51" s="680">
        <v>2.16</v>
      </c>
      <c r="Y51" s="680">
        <v>2.06</v>
      </c>
      <c r="Z51" s="682">
        <v>2.0299999999999998</v>
      </c>
      <c r="AA51" s="680">
        <v>1.02</v>
      </c>
      <c r="AB51" s="680">
        <v>1.2</v>
      </c>
      <c r="AC51" s="680">
        <v>1.44</v>
      </c>
      <c r="AD51" s="680">
        <v>1.81</v>
      </c>
      <c r="AE51" s="680">
        <v>1.71</v>
      </c>
      <c r="AF51" s="680">
        <v>1.39</v>
      </c>
      <c r="AG51" s="680">
        <v>0.81</v>
      </c>
      <c r="AH51" s="680">
        <v>0.84</v>
      </c>
      <c r="AI51" s="680">
        <v>0.43</v>
      </c>
      <c r="AJ51" s="680">
        <v>0.71</v>
      </c>
      <c r="AK51" s="680">
        <v>0.72</v>
      </c>
      <c r="AL51" s="680">
        <v>0.68</v>
      </c>
      <c r="AM51" s="681">
        <v>1.26</v>
      </c>
      <c r="AN51" s="680">
        <v>1.03</v>
      </c>
      <c r="AO51" s="680">
        <v>0.88</v>
      </c>
      <c r="AP51" s="680">
        <v>0.56000000000000005</v>
      </c>
      <c r="AQ51" s="680">
        <v>0.6</v>
      </c>
      <c r="AR51" s="680">
        <v>0.66</v>
      </c>
      <c r="AS51" s="680">
        <v>0.66</v>
      </c>
      <c r="AT51" s="680">
        <v>0.57999999999999996</v>
      </c>
      <c r="AU51" s="680">
        <v>0.39</v>
      </c>
      <c r="AV51" s="680">
        <v>0.14000000000000001</v>
      </c>
      <c r="AW51" s="680">
        <v>0.06</v>
      </c>
      <c r="AX51" s="680">
        <v>0.5</v>
      </c>
      <c r="AY51" s="681">
        <v>0.53</v>
      </c>
      <c r="AZ51" s="680">
        <v>0.6</v>
      </c>
      <c r="BA51" s="680">
        <v>0.54</v>
      </c>
      <c r="BB51" s="680">
        <v>0.61</v>
      </c>
      <c r="BC51" s="680">
        <v>0.77</v>
      </c>
      <c r="BD51" s="680">
        <v>0.73</v>
      </c>
      <c r="BE51" s="680">
        <v>0.92</v>
      </c>
      <c r="BF51" s="680">
        <v>1.21</v>
      </c>
      <c r="BG51" s="680">
        <v>1.41</v>
      </c>
      <c r="BH51" s="680">
        <v>1.35</v>
      </c>
      <c r="BI51" s="680">
        <v>1.52</v>
      </c>
      <c r="BJ51" s="682">
        <v>0.91</v>
      </c>
      <c r="BK51" s="680">
        <v>1</v>
      </c>
      <c r="BL51" s="680">
        <v>1.37</v>
      </c>
      <c r="BM51" s="680">
        <v>1.53</v>
      </c>
      <c r="BN51" s="680">
        <v>2.66</v>
      </c>
      <c r="BO51" s="680">
        <v>2.58</v>
      </c>
      <c r="BP51" s="680">
        <v>2.93</v>
      </c>
      <c r="BQ51" s="680">
        <v>2.86</v>
      </c>
      <c r="BR51" s="680">
        <v>2.76</v>
      </c>
      <c r="BS51" s="680">
        <v>2.7</v>
      </c>
      <c r="BT51" s="680">
        <v>2.95</v>
      </c>
      <c r="BU51" s="680">
        <v>2.86</v>
      </c>
      <c r="BV51" s="680">
        <v>2.93</v>
      </c>
      <c r="BW51" s="726" t="s">
        <v>77</v>
      </c>
      <c r="BX51" s="726" t="s">
        <v>130</v>
      </c>
      <c r="BY51" s="683"/>
    </row>
    <row r="52" spans="1:77" s="107" customFormat="1" ht="24" customHeight="1" outlineLevel="1">
      <c r="A52" s="673"/>
      <c r="B52" s="673"/>
      <c r="C52" s="674"/>
      <c r="D52" s="674"/>
      <c r="E52" s="674"/>
      <c r="F52" s="674"/>
      <c r="G52" s="674"/>
      <c r="H52" s="674"/>
      <c r="I52" s="674"/>
      <c r="J52" s="674"/>
      <c r="K52" s="674"/>
      <c r="L52" s="674"/>
      <c r="M52" s="674"/>
      <c r="N52" s="674"/>
      <c r="O52" s="675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6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5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5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6"/>
      <c r="BK52" s="674"/>
      <c r="BL52" s="674"/>
      <c r="BM52" s="674"/>
      <c r="BN52" s="674"/>
      <c r="BO52" s="674"/>
      <c r="BP52" s="674"/>
      <c r="BQ52" s="674"/>
      <c r="BR52" s="674"/>
      <c r="BS52" s="674"/>
      <c r="BT52" s="674"/>
      <c r="BU52" s="674"/>
      <c r="BV52" s="674"/>
      <c r="BW52" s="515"/>
      <c r="BX52" s="515"/>
      <c r="BY52" s="540"/>
    </row>
    <row r="53" spans="1:77" s="178" customFormat="1" ht="18" outlineLevel="1">
      <c r="A53" s="295" t="s">
        <v>199</v>
      </c>
      <c r="B53" s="295" t="s">
        <v>167</v>
      </c>
      <c r="C53" s="684"/>
      <c r="D53" s="684"/>
      <c r="E53" s="684"/>
      <c r="F53" s="684"/>
      <c r="G53" s="684"/>
      <c r="H53" s="684"/>
      <c r="I53" s="684"/>
      <c r="J53" s="684"/>
      <c r="K53" s="684"/>
      <c r="L53" s="684"/>
      <c r="M53" s="684"/>
      <c r="N53" s="684"/>
      <c r="O53" s="685"/>
      <c r="P53" s="684"/>
      <c r="Q53" s="684"/>
      <c r="R53" s="684"/>
      <c r="S53" s="684"/>
      <c r="T53" s="684"/>
      <c r="U53" s="686"/>
      <c r="V53" s="686"/>
      <c r="W53" s="686"/>
      <c r="X53" s="686"/>
      <c r="Y53" s="686"/>
      <c r="Z53" s="687"/>
      <c r="AA53" s="686"/>
      <c r="AB53" s="686"/>
      <c r="AC53" s="686"/>
      <c r="AD53" s="686"/>
      <c r="AE53" s="686"/>
      <c r="AF53" s="686"/>
      <c r="AG53" s="686"/>
      <c r="AH53" s="686"/>
      <c r="AI53" s="686"/>
      <c r="AJ53" s="686"/>
      <c r="AK53" s="686"/>
      <c r="AL53" s="686"/>
      <c r="AM53" s="688"/>
      <c r="AN53" s="686"/>
      <c r="AO53" s="686"/>
      <c r="AP53" s="686"/>
      <c r="AQ53" s="686"/>
      <c r="AR53" s="686"/>
      <c r="AS53" s="686"/>
      <c r="AT53" s="686"/>
      <c r="AU53" s="686"/>
      <c r="AV53" s="686"/>
      <c r="AW53" s="686"/>
      <c r="AX53" s="686"/>
      <c r="AY53" s="688"/>
      <c r="AZ53" s="686"/>
      <c r="BA53" s="686"/>
      <c r="BB53" s="686"/>
      <c r="BC53" s="686"/>
      <c r="BD53" s="686"/>
      <c r="BE53" s="686"/>
      <c r="BF53" s="686"/>
      <c r="BG53" s="686"/>
      <c r="BH53" s="686"/>
      <c r="BI53" s="686"/>
      <c r="BJ53" s="687"/>
      <c r="BK53" s="686"/>
      <c r="BL53" s="686"/>
      <c r="BM53" s="686"/>
      <c r="BN53" s="686"/>
      <c r="BO53" s="686"/>
      <c r="BP53" s="686"/>
      <c r="BQ53" s="686"/>
      <c r="BR53" s="686"/>
      <c r="BS53" s="686"/>
      <c r="BT53" s="686"/>
      <c r="BU53" s="686"/>
      <c r="BV53" s="686"/>
      <c r="BW53" s="665"/>
      <c r="BX53" s="319"/>
      <c r="BY53" s="226"/>
    </row>
    <row r="54" spans="1:77" s="178" customFormat="1" ht="18" outlineLevel="1">
      <c r="A54" s="313"/>
      <c r="B54" s="689" t="s">
        <v>86</v>
      </c>
      <c r="C54" s="690">
        <v>0.35</v>
      </c>
      <c r="D54" s="690">
        <v>0.36</v>
      </c>
      <c r="E54" s="690">
        <v>0.4</v>
      </c>
      <c r="F54" s="690">
        <v>0.4</v>
      </c>
      <c r="G54" s="690">
        <v>0.4</v>
      </c>
      <c r="H54" s="690">
        <v>0.41</v>
      </c>
      <c r="I54" s="690">
        <v>0.16</v>
      </c>
      <c r="J54" s="690">
        <v>0.06</v>
      </c>
      <c r="K54" s="690">
        <v>0</v>
      </c>
      <c r="L54" s="690">
        <v>-0.06</v>
      </c>
      <c r="M54" s="690">
        <v>-0.01</v>
      </c>
      <c r="N54" s="691">
        <v>0</v>
      </c>
      <c r="O54" s="690">
        <v>0.01</v>
      </c>
      <c r="P54" s="690">
        <v>0.01</v>
      </c>
      <c r="Q54" s="690">
        <v>-0.02</v>
      </c>
      <c r="R54" s="690">
        <v>-0.06</v>
      </c>
      <c r="S54" s="690">
        <v>-0.11</v>
      </c>
      <c r="T54" s="690">
        <v>-0.15</v>
      </c>
      <c r="U54" s="690">
        <v>-0.17</v>
      </c>
      <c r="V54" s="690">
        <v>-0.22</v>
      </c>
      <c r="W54" s="690">
        <v>-0.18</v>
      </c>
      <c r="X54" s="690">
        <v>-0.18</v>
      </c>
      <c r="Y54" s="690">
        <v>-0.28999999999999998</v>
      </c>
      <c r="Z54" s="691">
        <v>-0.28999999999999998</v>
      </c>
      <c r="AA54" s="690">
        <v>-0.31</v>
      </c>
      <c r="AB54" s="690">
        <v>-0.33</v>
      </c>
      <c r="AC54" s="690">
        <v>-0.3</v>
      </c>
      <c r="AD54" s="690">
        <v>-0.3</v>
      </c>
      <c r="AE54" s="690">
        <v>-0.23</v>
      </c>
      <c r="AF54" s="690">
        <v>-0.18</v>
      </c>
      <c r="AG54" s="690">
        <v>-0.16</v>
      </c>
      <c r="AH54" s="690">
        <v>-0.15</v>
      </c>
      <c r="AI54" s="690">
        <v>-0.18</v>
      </c>
      <c r="AJ54" s="690">
        <v>-0.19</v>
      </c>
      <c r="AK54" s="690">
        <v>-0.09</v>
      </c>
      <c r="AL54" s="690">
        <v>-0.1</v>
      </c>
      <c r="AM54" s="692">
        <v>-7.0000000000000007E-2</v>
      </c>
      <c r="AN54" s="690">
        <v>-0.06</v>
      </c>
      <c r="AO54" s="690">
        <v>-0.04</v>
      </c>
      <c r="AP54" s="690">
        <v>-0.01</v>
      </c>
      <c r="AQ54" s="690">
        <v>-0.02</v>
      </c>
      <c r="AR54" s="690">
        <v>-0.02</v>
      </c>
      <c r="AS54" s="690">
        <v>-0.05</v>
      </c>
      <c r="AT54" s="690">
        <v>-0.02</v>
      </c>
      <c r="AU54" s="690">
        <v>-0.02</v>
      </c>
      <c r="AV54" s="690">
        <v>-0.01</v>
      </c>
      <c r="AW54" s="690">
        <v>-0.01</v>
      </c>
      <c r="AX54" s="690">
        <v>0.01</v>
      </c>
      <c r="AY54" s="692">
        <v>0.02</v>
      </c>
      <c r="AZ54" s="690">
        <v>0.02</v>
      </c>
      <c r="BA54" s="690">
        <v>0.01</v>
      </c>
      <c r="BB54" s="690">
        <v>0.02</v>
      </c>
      <c r="BC54" s="690">
        <v>-0.01</v>
      </c>
      <c r="BD54" s="690">
        <v>0</v>
      </c>
      <c r="BE54" s="690">
        <v>0.01</v>
      </c>
      <c r="BF54" s="690">
        <v>0.01</v>
      </c>
      <c r="BG54" s="690">
        <v>0.01</v>
      </c>
      <c r="BH54" s="690">
        <v>0.01</v>
      </c>
      <c r="BI54" s="690">
        <v>0.01</v>
      </c>
      <c r="BJ54" s="691">
        <v>0</v>
      </c>
      <c r="BK54" s="690">
        <v>0.01</v>
      </c>
      <c r="BL54" s="690">
        <v>0.02</v>
      </c>
      <c r="BM54" s="690">
        <v>7.0000000000000007E-2</v>
      </c>
      <c r="BN54" s="690">
        <v>0.11</v>
      </c>
      <c r="BO54" s="690">
        <v>0.14000000000000001</v>
      </c>
      <c r="BP54" s="690">
        <v>0.18</v>
      </c>
      <c r="BQ54" s="690">
        <v>0.21</v>
      </c>
      <c r="BR54" s="690">
        <v>0.23</v>
      </c>
      <c r="BS54" s="693">
        <v>0.24</v>
      </c>
      <c r="BT54" s="690">
        <v>0.25</v>
      </c>
      <c r="BU54" s="690">
        <v>0.25</v>
      </c>
      <c r="BV54" s="690">
        <v>0.26</v>
      </c>
      <c r="BW54" s="665" t="s">
        <v>77</v>
      </c>
      <c r="BX54" s="319" t="s">
        <v>43</v>
      </c>
      <c r="BY54" s="226" t="s">
        <v>115</v>
      </c>
    </row>
    <row r="55" spans="1:77" s="178" customFormat="1" ht="18" outlineLevel="1">
      <c r="A55" s="313"/>
      <c r="B55" s="694" t="s">
        <v>93</v>
      </c>
      <c r="C55" s="690">
        <v>0.53</v>
      </c>
      <c r="D55" s="690">
        <v>1.1299999999999999</v>
      </c>
      <c r="E55" s="690">
        <v>-0.67</v>
      </c>
      <c r="F55" s="690">
        <v>0.42</v>
      </c>
      <c r="G55" s="690">
        <v>0.31</v>
      </c>
      <c r="H55" s="690">
        <v>0.98</v>
      </c>
      <c r="I55" s="690">
        <v>1.9</v>
      </c>
      <c r="J55" s="690">
        <v>1.79</v>
      </c>
      <c r="K55" s="690">
        <v>2.0699999999999998</v>
      </c>
      <c r="L55" s="690">
        <v>1.96</v>
      </c>
      <c r="M55" s="690">
        <v>1.52</v>
      </c>
      <c r="N55" s="691">
        <v>1.82</v>
      </c>
      <c r="O55" s="690">
        <v>2.31</v>
      </c>
      <c r="P55" s="690">
        <v>1.53</v>
      </c>
      <c r="Q55" s="690">
        <v>3.69</v>
      </c>
      <c r="R55" s="690">
        <v>2.12</v>
      </c>
      <c r="S55" s="690">
        <v>2.36</v>
      </c>
      <c r="T55" s="690">
        <v>1.89</v>
      </c>
      <c r="U55" s="690">
        <v>1.34</v>
      </c>
      <c r="V55" s="690">
        <v>1.52</v>
      </c>
      <c r="W55" s="690">
        <v>1.86</v>
      </c>
      <c r="X55" s="690">
        <v>2.57</v>
      </c>
      <c r="Y55" s="690">
        <v>2.5</v>
      </c>
      <c r="Z55" s="691">
        <v>2.5</v>
      </c>
      <c r="AA55" s="690">
        <v>3.77</v>
      </c>
      <c r="AB55" s="690">
        <v>4.66</v>
      </c>
      <c r="AC55" s="690">
        <v>3.65</v>
      </c>
      <c r="AD55" s="690">
        <v>1.79</v>
      </c>
      <c r="AE55" s="690">
        <v>1.33</v>
      </c>
      <c r="AF55" s="690">
        <v>1.32</v>
      </c>
      <c r="AG55" s="690">
        <v>1.24</v>
      </c>
      <c r="AH55" s="690">
        <v>1.31</v>
      </c>
      <c r="AI55" s="690">
        <v>0.74</v>
      </c>
      <c r="AJ55" s="690">
        <v>0.16</v>
      </c>
      <c r="AK55" s="690">
        <v>0.65</v>
      </c>
      <c r="AL55" s="690">
        <v>-0.09</v>
      </c>
      <c r="AM55" s="692">
        <v>-0.81</v>
      </c>
      <c r="AN55" s="690">
        <v>-1.31</v>
      </c>
      <c r="AO55" s="690">
        <v>-1.82</v>
      </c>
      <c r="AP55" s="690">
        <v>1.06</v>
      </c>
      <c r="AQ55" s="690">
        <v>1.66</v>
      </c>
      <c r="AR55" s="690">
        <v>1.67</v>
      </c>
      <c r="AS55" s="690">
        <v>1.41</v>
      </c>
      <c r="AT55" s="690">
        <v>1.9</v>
      </c>
      <c r="AU55" s="690">
        <v>2.5099999999999998</v>
      </c>
      <c r="AV55" s="690">
        <v>4.49</v>
      </c>
      <c r="AW55" s="690">
        <v>3.75</v>
      </c>
      <c r="AX55" s="690">
        <v>3.21</v>
      </c>
      <c r="AY55" s="692">
        <v>3.12</v>
      </c>
      <c r="AZ55" s="690">
        <v>3.3</v>
      </c>
      <c r="BA55" s="690">
        <v>4.5999999999999996</v>
      </c>
      <c r="BB55" s="690">
        <v>3.68</v>
      </c>
      <c r="BC55" s="690">
        <v>3.58</v>
      </c>
      <c r="BD55" s="690">
        <v>3.5</v>
      </c>
      <c r="BE55" s="690">
        <v>3.95</v>
      </c>
      <c r="BF55" s="690">
        <v>4.2300000000000004</v>
      </c>
      <c r="BG55" s="690">
        <v>4.46</v>
      </c>
      <c r="BH55" s="690">
        <v>2.88</v>
      </c>
      <c r="BI55" s="690">
        <v>3.56</v>
      </c>
      <c r="BJ55" s="691">
        <v>5.01</v>
      </c>
      <c r="BK55" s="690">
        <v>5.31</v>
      </c>
      <c r="BL55" s="690">
        <v>4.62</v>
      </c>
      <c r="BM55" s="690">
        <v>4.22</v>
      </c>
      <c r="BN55" s="690">
        <v>4.25</v>
      </c>
      <c r="BO55" s="690">
        <v>4.59</v>
      </c>
      <c r="BP55" s="690">
        <v>5.61</v>
      </c>
      <c r="BQ55" s="690">
        <v>6.33</v>
      </c>
      <c r="BR55" s="690">
        <v>7.23</v>
      </c>
      <c r="BS55" s="693">
        <v>8.3000000000000007</v>
      </c>
      <c r="BT55" s="690">
        <v>9.39</v>
      </c>
      <c r="BU55" s="690">
        <v>10.029999999999999</v>
      </c>
      <c r="BV55" s="690">
        <v>9.44</v>
      </c>
      <c r="BW55" s="665" t="s">
        <v>77</v>
      </c>
      <c r="BX55" s="319" t="s">
        <v>43</v>
      </c>
      <c r="BY55" s="226" t="s">
        <v>115</v>
      </c>
    </row>
    <row r="56" spans="1:77" s="178" customFormat="1" ht="18" outlineLevel="1">
      <c r="A56" s="313"/>
      <c r="B56" s="694" t="s">
        <v>92</v>
      </c>
      <c r="C56" s="690">
        <v>0.51</v>
      </c>
      <c r="D56" s="690">
        <v>0.59</v>
      </c>
      <c r="E56" s="690">
        <v>0.81</v>
      </c>
      <c r="F56" s="690">
        <v>0.91</v>
      </c>
      <c r="G56" s="690">
        <v>0.53</v>
      </c>
      <c r="H56" s="690">
        <v>0.6</v>
      </c>
      <c r="I56" s="690">
        <v>0.66</v>
      </c>
      <c r="J56" s="690">
        <v>-0.08</v>
      </c>
      <c r="K56" s="690">
        <v>0.04</v>
      </c>
      <c r="L56" s="690">
        <v>0.6</v>
      </c>
      <c r="M56" s="690">
        <v>0.51</v>
      </c>
      <c r="N56" s="691">
        <v>0.27</v>
      </c>
      <c r="O56" s="690">
        <v>0.39</v>
      </c>
      <c r="P56" s="690">
        <v>0.31</v>
      </c>
      <c r="Q56" s="690">
        <v>0.02</v>
      </c>
      <c r="R56" s="690">
        <v>-0.06</v>
      </c>
      <c r="S56" s="690">
        <v>-0.01</v>
      </c>
      <c r="T56" s="690">
        <v>-0.27</v>
      </c>
      <c r="U56" s="690">
        <v>0.05</v>
      </c>
      <c r="V56" s="690">
        <v>0.81</v>
      </c>
      <c r="W56" s="690">
        <v>0.57999999999999996</v>
      </c>
      <c r="X56" s="690">
        <v>0.52</v>
      </c>
      <c r="Y56" s="690">
        <v>0.61</v>
      </c>
      <c r="Z56" s="691">
        <v>0.78</v>
      </c>
      <c r="AA56" s="690">
        <v>0.28999999999999998</v>
      </c>
      <c r="AB56" s="690">
        <v>0.2</v>
      </c>
      <c r="AC56" s="690">
        <v>0.34</v>
      </c>
      <c r="AD56" s="690">
        <v>0.41</v>
      </c>
      <c r="AE56" s="690">
        <v>0.37</v>
      </c>
      <c r="AF56" s="690">
        <v>0.3</v>
      </c>
      <c r="AG56" s="690">
        <v>0.05</v>
      </c>
      <c r="AH56" s="690">
        <v>-0.45</v>
      </c>
      <c r="AI56" s="690">
        <v>-0.24</v>
      </c>
      <c r="AJ56" s="690">
        <v>-0.18</v>
      </c>
      <c r="AK56" s="690">
        <v>-0.04</v>
      </c>
      <c r="AL56" s="690">
        <v>-0.08</v>
      </c>
      <c r="AM56" s="692">
        <v>0.48</v>
      </c>
      <c r="AN56" s="690">
        <v>0.65</v>
      </c>
      <c r="AO56" s="690">
        <v>0.62</v>
      </c>
      <c r="AP56" s="690">
        <v>0.83</v>
      </c>
      <c r="AQ56" s="690">
        <v>0.81</v>
      </c>
      <c r="AR56" s="690">
        <v>1.02</v>
      </c>
      <c r="AS56" s="690">
        <v>1.2</v>
      </c>
      <c r="AT56" s="690">
        <v>1.1000000000000001</v>
      </c>
      <c r="AU56" s="690">
        <v>0.91</v>
      </c>
      <c r="AV56" s="690">
        <v>0.66</v>
      </c>
      <c r="AW56" s="690">
        <v>0.39</v>
      </c>
      <c r="AX56" s="690">
        <v>0.44</v>
      </c>
      <c r="AY56" s="692">
        <v>0.28999999999999998</v>
      </c>
      <c r="AZ56" s="690">
        <v>0.25</v>
      </c>
      <c r="BA56" s="690">
        <v>0.27</v>
      </c>
      <c r="BB56" s="690">
        <v>-0.21</v>
      </c>
      <c r="BC56" s="690">
        <v>-0.23</v>
      </c>
      <c r="BD56" s="690">
        <v>-0.4</v>
      </c>
      <c r="BE56" s="690">
        <v>-0.61</v>
      </c>
      <c r="BF56" s="690">
        <v>-0.28000000000000003</v>
      </c>
      <c r="BG56" s="690">
        <v>-0.03</v>
      </c>
      <c r="BH56" s="690">
        <v>0.03</v>
      </c>
      <c r="BI56" s="690">
        <v>0.23</v>
      </c>
      <c r="BJ56" s="691">
        <v>0.37</v>
      </c>
      <c r="BK56" s="690">
        <v>0.56000000000000005</v>
      </c>
      <c r="BL56" s="690">
        <v>0.68</v>
      </c>
      <c r="BM56" s="690">
        <v>0.81</v>
      </c>
      <c r="BN56" s="690">
        <v>0.72</v>
      </c>
      <c r="BO56" s="690">
        <v>0.79</v>
      </c>
      <c r="BP56" s="690">
        <v>0.77</v>
      </c>
      <c r="BQ56" s="690">
        <v>0.95</v>
      </c>
      <c r="BR56" s="690">
        <v>0.6</v>
      </c>
      <c r="BS56" s="693">
        <v>0.6</v>
      </c>
      <c r="BT56" s="690">
        <v>0.41</v>
      </c>
      <c r="BU56" s="690">
        <v>0.64</v>
      </c>
      <c r="BV56" s="690">
        <v>0.71</v>
      </c>
      <c r="BW56" s="665" t="s">
        <v>77</v>
      </c>
      <c r="BX56" s="319" t="s">
        <v>43</v>
      </c>
      <c r="BY56" s="226" t="s">
        <v>115</v>
      </c>
    </row>
    <row r="57" spans="1:77" s="178" customFormat="1" ht="18" outlineLevel="1">
      <c r="A57" s="313"/>
      <c r="B57" s="694" t="s">
        <v>91</v>
      </c>
      <c r="C57" s="690">
        <v>0.63</v>
      </c>
      <c r="D57" s="690">
        <v>0.66</v>
      </c>
      <c r="E57" s="690">
        <v>0.65</v>
      </c>
      <c r="F57" s="690">
        <v>0.6</v>
      </c>
      <c r="G57" s="690">
        <v>0.61</v>
      </c>
      <c r="H57" s="690">
        <v>0.69</v>
      </c>
      <c r="I57" s="690">
        <v>0.64</v>
      </c>
      <c r="J57" s="690">
        <v>0.59</v>
      </c>
      <c r="K57" s="690">
        <v>0.56999999999999995</v>
      </c>
      <c r="L57" s="690">
        <v>0.57999999999999996</v>
      </c>
      <c r="M57" s="690">
        <v>0.56999999999999995</v>
      </c>
      <c r="N57" s="691">
        <v>0.3</v>
      </c>
      <c r="O57" s="690">
        <v>0.06</v>
      </c>
      <c r="P57" s="690">
        <v>0.02</v>
      </c>
      <c r="Q57" s="690">
        <v>0.01</v>
      </c>
      <c r="R57" s="690">
        <v>0.01</v>
      </c>
      <c r="S57" s="690">
        <v>-0.06</v>
      </c>
      <c r="T57" s="690">
        <v>-0.24</v>
      </c>
      <c r="U57" s="690">
        <v>-0.24</v>
      </c>
      <c r="V57" s="690">
        <v>-0.22</v>
      </c>
      <c r="W57" s="690">
        <v>-0.21</v>
      </c>
      <c r="X57" s="690">
        <v>-0.16</v>
      </c>
      <c r="Y57" s="690">
        <v>-0.28000000000000003</v>
      </c>
      <c r="Z57" s="691">
        <v>-0.41</v>
      </c>
      <c r="AA57" s="690">
        <v>-0.39</v>
      </c>
      <c r="AB57" s="690">
        <v>-0.39</v>
      </c>
      <c r="AC57" s="690">
        <v>-0.38</v>
      </c>
      <c r="AD57" s="690">
        <v>-0.34</v>
      </c>
      <c r="AE57" s="690">
        <v>-0.28999999999999998</v>
      </c>
      <c r="AF57" s="690">
        <v>-0.21</v>
      </c>
      <c r="AG57" s="690">
        <v>-0.15</v>
      </c>
      <c r="AH57" s="690">
        <v>-0.12</v>
      </c>
      <c r="AI57" s="690">
        <v>-0.14000000000000001</v>
      </c>
      <c r="AJ57" s="690">
        <v>-0.17</v>
      </c>
      <c r="AK57" s="690">
        <v>-0.05</v>
      </c>
      <c r="AL57" s="690">
        <v>0.08</v>
      </c>
      <c r="AM57" s="692">
        <v>0.28999999999999998</v>
      </c>
      <c r="AN57" s="690">
        <v>0.3</v>
      </c>
      <c r="AO57" s="690">
        <v>0.35</v>
      </c>
      <c r="AP57" s="690">
        <v>0.31</v>
      </c>
      <c r="AQ57" s="690">
        <v>0.33</v>
      </c>
      <c r="AR57" s="690">
        <v>0.31</v>
      </c>
      <c r="AS57" s="690">
        <v>0.28999999999999998</v>
      </c>
      <c r="AT57" s="690">
        <v>0.3</v>
      </c>
      <c r="AU57" s="690">
        <v>0.31</v>
      </c>
      <c r="AV57" s="690">
        <v>0.28999999999999998</v>
      </c>
      <c r="AW57" s="690">
        <v>0.3</v>
      </c>
      <c r="AX57" s="690">
        <v>0.22</v>
      </c>
      <c r="AY57" s="692">
        <v>0.09</v>
      </c>
      <c r="AZ57" s="690">
        <v>7.0000000000000007E-2</v>
      </c>
      <c r="BA57" s="690">
        <v>-0.02</v>
      </c>
      <c r="BB57" s="690">
        <v>0.14000000000000001</v>
      </c>
      <c r="BC57" s="690">
        <v>0.43</v>
      </c>
      <c r="BD57" s="690">
        <v>0.7</v>
      </c>
      <c r="BE57" s="690">
        <v>0.86</v>
      </c>
      <c r="BF57" s="690">
        <v>0.82</v>
      </c>
      <c r="BG57" s="690">
        <v>0.82</v>
      </c>
      <c r="BH57" s="690">
        <v>0.8</v>
      </c>
      <c r="BI57" s="690">
        <v>0.81</v>
      </c>
      <c r="BJ57" s="691">
        <v>0.82</v>
      </c>
      <c r="BK57" s="690">
        <v>0.9</v>
      </c>
      <c r="BL57" s="690">
        <v>1.04</v>
      </c>
      <c r="BM57" s="690">
        <v>1.17</v>
      </c>
      <c r="BN57" s="690">
        <v>1.72</v>
      </c>
      <c r="BO57" s="690">
        <v>1.5</v>
      </c>
      <c r="BP57" s="690">
        <v>1.67</v>
      </c>
      <c r="BQ57" s="690">
        <v>1.51</v>
      </c>
      <c r="BR57" s="690">
        <v>1.57</v>
      </c>
      <c r="BS57" s="693">
        <v>1.56</v>
      </c>
      <c r="BT57" s="690">
        <v>1.36</v>
      </c>
      <c r="BU57" s="690">
        <v>1.41</v>
      </c>
      <c r="BV57" s="690">
        <v>1.42</v>
      </c>
      <c r="BW57" s="665" t="s">
        <v>77</v>
      </c>
      <c r="BX57" s="319" t="s">
        <v>43</v>
      </c>
      <c r="BY57" s="226" t="s">
        <v>115</v>
      </c>
    </row>
    <row r="58" spans="1:77" s="178" customFormat="1" ht="18" outlineLevel="1">
      <c r="A58" s="313"/>
      <c r="B58" s="694" t="s">
        <v>90</v>
      </c>
      <c r="C58" s="690">
        <v>0.03</v>
      </c>
      <c r="D58" s="690">
        <v>0</v>
      </c>
      <c r="E58" s="690">
        <v>0.02</v>
      </c>
      <c r="F58" s="690">
        <v>-0.03</v>
      </c>
      <c r="G58" s="690">
        <v>-0.08</v>
      </c>
      <c r="H58" s="690">
        <v>-0.1</v>
      </c>
      <c r="I58" s="690">
        <v>-0.05</v>
      </c>
      <c r="J58" s="690">
        <v>-0.11</v>
      </c>
      <c r="K58" s="690">
        <v>-0.16</v>
      </c>
      <c r="L58" s="690">
        <v>-0.13</v>
      </c>
      <c r="M58" s="690">
        <v>-0.09</v>
      </c>
      <c r="N58" s="691">
        <v>-0.06</v>
      </c>
      <c r="O58" s="690">
        <v>-0.09</v>
      </c>
      <c r="P58" s="690">
        <v>-7.0000000000000007E-2</v>
      </c>
      <c r="Q58" s="690">
        <v>-0.1</v>
      </c>
      <c r="R58" s="690">
        <v>-0.06</v>
      </c>
      <c r="S58" s="690">
        <v>-0.05</v>
      </c>
      <c r="T58" s="690">
        <v>-0.04</v>
      </c>
      <c r="U58" s="690">
        <v>-0.08</v>
      </c>
      <c r="V58" s="690">
        <v>-0.04</v>
      </c>
      <c r="W58" s="690">
        <v>0.05</v>
      </c>
      <c r="X58" s="690">
        <v>7.0000000000000007E-2</v>
      </c>
      <c r="Y58" s="690">
        <v>0.11</v>
      </c>
      <c r="Z58" s="691">
        <v>7.0000000000000007E-2</v>
      </c>
      <c r="AA58" s="690">
        <v>0.2</v>
      </c>
      <c r="AB58" s="690">
        <v>0.16</v>
      </c>
      <c r="AC58" s="690">
        <v>0.21</v>
      </c>
      <c r="AD58" s="690">
        <v>0.28000000000000003</v>
      </c>
      <c r="AE58" s="690">
        <v>0.28999999999999998</v>
      </c>
      <c r="AF58" s="690">
        <v>0.24</v>
      </c>
      <c r="AG58" s="690">
        <v>0.28000000000000003</v>
      </c>
      <c r="AH58" s="690">
        <v>0.2</v>
      </c>
      <c r="AI58" s="690">
        <v>0.09</v>
      </c>
      <c r="AJ58" s="690">
        <v>7.0000000000000007E-2</v>
      </c>
      <c r="AK58" s="690">
        <v>0.03</v>
      </c>
      <c r="AL58" s="690">
        <v>0.01</v>
      </c>
      <c r="AM58" s="692">
        <v>0.23</v>
      </c>
      <c r="AN58" s="690">
        <v>0.3</v>
      </c>
      <c r="AO58" s="690">
        <v>0.22</v>
      </c>
      <c r="AP58" s="690">
        <v>0.14000000000000001</v>
      </c>
      <c r="AQ58" s="690">
        <v>0.14000000000000001</v>
      </c>
      <c r="AR58" s="690">
        <v>0.13</v>
      </c>
      <c r="AS58" s="690">
        <v>0.12</v>
      </c>
      <c r="AT58" s="690">
        <v>0.15</v>
      </c>
      <c r="AU58" s="690">
        <v>0.19</v>
      </c>
      <c r="AV58" s="690">
        <v>0.19</v>
      </c>
      <c r="AW58" s="690">
        <v>0.19</v>
      </c>
      <c r="AX58" s="690">
        <v>0.37</v>
      </c>
      <c r="AY58" s="692">
        <v>-0.17</v>
      </c>
      <c r="AZ58" s="690">
        <v>-0.19</v>
      </c>
      <c r="BA58" s="690">
        <v>-0.15</v>
      </c>
      <c r="BB58" s="690">
        <v>-0.13</v>
      </c>
      <c r="BC58" s="690">
        <v>-0.15</v>
      </c>
      <c r="BD58" s="690">
        <v>-0.3</v>
      </c>
      <c r="BE58" s="690">
        <v>-0.32</v>
      </c>
      <c r="BF58" s="690">
        <v>-0.32</v>
      </c>
      <c r="BG58" s="690">
        <v>-0.31</v>
      </c>
      <c r="BH58" s="690">
        <v>-0.3</v>
      </c>
      <c r="BI58" s="690">
        <v>-0.3</v>
      </c>
      <c r="BJ58" s="691">
        <v>-0.48</v>
      </c>
      <c r="BK58" s="690">
        <v>-0.11</v>
      </c>
      <c r="BL58" s="690">
        <v>-0.12</v>
      </c>
      <c r="BM58" s="690">
        <v>-0.09</v>
      </c>
      <c r="BN58" s="690">
        <v>-0.11</v>
      </c>
      <c r="BO58" s="690">
        <v>-0.1</v>
      </c>
      <c r="BP58" s="690">
        <v>0.04</v>
      </c>
      <c r="BQ58" s="690">
        <v>0.17</v>
      </c>
      <c r="BR58" s="690">
        <v>0.18</v>
      </c>
      <c r="BS58" s="693">
        <v>0.14000000000000001</v>
      </c>
      <c r="BT58" s="690">
        <v>0.22</v>
      </c>
      <c r="BU58" s="690">
        <v>0.23</v>
      </c>
      <c r="BV58" s="690">
        <v>0.31</v>
      </c>
      <c r="BW58" s="665" t="s">
        <v>77</v>
      </c>
      <c r="BX58" s="319" t="s">
        <v>43</v>
      </c>
      <c r="BY58" s="226" t="s">
        <v>115</v>
      </c>
    </row>
    <row r="59" spans="1:77" s="178" customFormat="1" ht="18" outlineLevel="1">
      <c r="A59" s="313"/>
      <c r="B59" s="694" t="s">
        <v>89</v>
      </c>
      <c r="C59" s="690">
        <v>-0.7</v>
      </c>
      <c r="D59" s="690">
        <v>-0.93</v>
      </c>
      <c r="E59" s="690">
        <v>0.24</v>
      </c>
      <c r="F59" s="690">
        <v>-0.15</v>
      </c>
      <c r="G59" s="690">
        <v>-0.24</v>
      </c>
      <c r="H59" s="690">
        <v>1.43</v>
      </c>
      <c r="I59" s="690">
        <v>1.49</v>
      </c>
      <c r="J59" s="690">
        <v>1.77</v>
      </c>
      <c r="K59" s="690">
        <v>1.92</v>
      </c>
      <c r="L59" s="690">
        <v>1.51</v>
      </c>
      <c r="M59" s="690">
        <v>1.56</v>
      </c>
      <c r="N59" s="691">
        <v>1.89</v>
      </c>
      <c r="O59" s="690">
        <v>2.14</v>
      </c>
      <c r="P59" s="690">
        <v>2.48</v>
      </c>
      <c r="Q59" s="690">
        <v>0.7</v>
      </c>
      <c r="R59" s="690">
        <v>1.47</v>
      </c>
      <c r="S59" s="690">
        <v>1.68</v>
      </c>
      <c r="T59" s="690">
        <v>1.06</v>
      </c>
      <c r="U59" s="690">
        <v>1.85</v>
      </c>
      <c r="V59" s="690">
        <v>2.12</v>
      </c>
      <c r="W59" s="690">
        <v>1.66</v>
      </c>
      <c r="X59" s="690">
        <v>2.14</v>
      </c>
      <c r="Y59" s="690">
        <v>2.35</v>
      </c>
      <c r="Z59" s="691">
        <v>3.01</v>
      </c>
      <c r="AA59" s="690">
        <v>2.39</v>
      </c>
      <c r="AB59" s="690">
        <v>2.6</v>
      </c>
      <c r="AC59" s="690">
        <v>3.38</v>
      </c>
      <c r="AD59" s="690">
        <v>5.08</v>
      </c>
      <c r="AE59" s="690">
        <v>5.53</v>
      </c>
      <c r="AF59" s="690">
        <v>6.03</v>
      </c>
      <c r="AG59" s="690">
        <v>5.42</v>
      </c>
      <c r="AH59" s="690">
        <v>5.6</v>
      </c>
      <c r="AI59" s="690">
        <v>5.92</v>
      </c>
      <c r="AJ59" s="690">
        <v>5.9</v>
      </c>
      <c r="AK59" s="690">
        <v>7.19</v>
      </c>
      <c r="AL59" s="690">
        <v>7.75</v>
      </c>
      <c r="AM59" s="692">
        <v>8.52</v>
      </c>
      <c r="AN59" s="690">
        <v>8.44</v>
      </c>
      <c r="AO59" s="690">
        <v>8.82</v>
      </c>
      <c r="AP59" s="690">
        <v>7.04</v>
      </c>
      <c r="AQ59" s="690">
        <v>6.97</v>
      </c>
      <c r="AR59" s="690">
        <v>6.87</v>
      </c>
      <c r="AS59" s="690">
        <v>6.93</v>
      </c>
      <c r="AT59" s="690">
        <v>6.4</v>
      </c>
      <c r="AU59" s="690">
        <v>6.66</v>
      </c>
      <c r="AV59" s="690">
        <v>5.89</v>
      </c>
      <c r="AW59" s="690">
        <v>5.36</v>
      </c>
      <c r="AX59" s="690">
        <v>4.3499999999999996</v>
      </c>
      <c r="AY59" s="692">
        <v>3.61</v>
      </c>
      <c r="AZ59" s="690">
        <v>3.32</v>
      </c>
      <c r="BA59" s="690">
        <v>3.14</v>
      </c>
      <c r="BB59" s="690">
        <v>2.73</v>
      </c>
      <c r="BC59" s="690">
        <v>1.88</v>
      </c>
      <c r="BD59" s="690">
        <v>1.8</v>
      </c>
      <c r="BE59" s="690">
        <v>1.73</v>
      </c>
      <c r="BF59" s="690">
        <v>2.12</v>
      </c>
      <c r="BG59" s="690">
        <v>1.42</v>
      </c>
      <c r="BH59" s="690">
        <v>2.63</v>
      </c>
      <c r="BI59" s="690">
        <v>1.89</v>
      </c>
      <c r="BJ59" s="691">
        <v>1.77</v>
      </c>
      <c r="BK59" s="690">
        <v>1.69</v>
      </c>
      <c r="BL59" s="690">
        <v>1.93</v>
      </c>
      <c r="BM59" s="690">
        <v>2.13</v>
      </c>
      <c r="BN59" s="690">
        <v>1.75</v>
      </c>
      <c r="BO59" s="690">
        <v>1.97</v>
      </c>
      <c r="BP59" s="690">
        <v>1.66</v>
      </c>
      <c r="BQ59" s="690">
        <v>2.04</v>
      </c>
      <c r="BR59" s="690">
        <v>1.6</v>
      </c>
      <c r="BS59" s="693">
        <v>3.4</v>
      </c>
      <c r="BT59" s="690">
        <v>3.59</v>
      </c>
      <c r="BU59" s="690">
        <v>2.99</v>
      </c>
      <c r="BV59" s="690">
        <v>3.49</v>
      </c>
      <c r="BW59" s="665" t="s">
        <v>77</v>
      </c>
      <c r="BX59" s="319" t="s">
        <v>43</v>
      </c>
      <c r="BY59" s="226" t="s">
        <v>115</v>
      </c>
    </row>
    <row r="60" spans="1:77" s="178" customFormat="1" ht="18" outlineLevel="1">
      <c r="A60" s="313"/>
      <c r="B60" s="694" t="s">
        <v>88</v>
      </c>
      <c r="C60" s="690">
        <v>-0.12</v>
      </c>
      <c r="D60" s="690">
        <v>-7.0000000000000007E-2</v>
      </c>
      <c r="E60" s="690">
        <v>-7.0000000000000007E-2</v>
      </c>
      <c r="F60" s="690">
        <v>0.04</v>
      </c>
      <c r="G60" s="690">
        <v>0.01</v>
      </c>
      <c r="H60" s="690">
        <v>0.01</v>
      </c>
      <c r="I60" s="690">
        <v>-0.06</v>
      </c>
      <c r="J60" s="690">
        <v>-0.06</v>
      </c>
      <c r="K60" s="690">
        <v>-7.0000000000000007E-2</v>
      </c>
      <c r="L60" s="690">
        <v>-0.02</v>
      </c>
      <c r="M60" s="690">
        <v>0.02</v>
      </c>
      <c r="N60" s="691">
        <v>0.17</v>
      </c>
      <c r="O60" s="690">
        <v>7.0000000000000007E-2</v>
      </c>
      <c r="P60" s="690">
        <v>0.12</v>
      </c>
      <c r="Q60" s="690">
        <v>-0.03</v>
      </c>
      <c r="R60" s="690">
        <v>-0.08</v>
      </c>
      <c r="S60" s="690">
        <v>-0.02</v>
      </c>
      <c r="T60" s="690">
        <v>-0.1</v>
      </c>
      <c r="U60" s="690">
        <v>0.02</v>
      </c>
      <c r="V60" s="690">
        <v>-0.08</v>
      </c>
      <c r="W60" s="690">
        <v>-0.1</v>
      </c>
      <c r="X60" s="690">
        <v>0</v>
      </c>
      <c r="Y60" s="690">
        <v>-0.12</v>
      </c>
      <c r="Z60" s="691">
        <v>-0.24</v>
      </c>
      <c r="AA60" s="690">
        <v>-0.18</v>
      </c>
      <c r="AB60" s="690">
        <v>-0.15</v>
      </c>
      <c r="AC60" s="690">
        <v>-0.03</v>
      </c>
      <c r="AD60" s="690">
        <v>-0.16</v>
      </c>
      <c r="AE60" s="690">
        <v>-0.06</v>
      </c>
      <c r="AF60" s="690">
        <v>0.09</v>
      </c>
      <c r="AG60" s="690">
        <v>0.02</v>
      </c>
      <c r="AH60" s="690">
        <v>0.14000000000000001</v>
      </c>
      <c r="AI60" s="690">
        <v>0.05</v>
      </c>
      <c r="AJ60" s="690">
        <v>0.16</v>
      </c>
      <c r="AK60" s="690">
        <v>-0.01</v>
      </c>
      <c r="AL60" s="690">
        <v>7.0000000000000007E-2</v>
      </c>
      <c r="AM60" s="692">
        <v>-0.03</v>
      </c>
      <c r="AN60" s="690">
        <v>-0.1</v>
      </c>
      <c r="AO60" s="690">
        <v>0.04</v>
      </c>
      <c r="AP60" s="690">
        <v>0.19</v>
      </c>
      <c r="AQ60" s="690">
        <v>0.08</v>
      </c>
      <c r="AR60" s="690">
        <v>0.04</v>
      </c>
      <c r="AS60" s="690">
        <v>0.14000000000000001</v>
      </c>
      <c r="AT60" s="690">
        <v>0.13</v>
      </c>
      <c r="AU60" s="690">
        <v>0.28000000000000003</v>
      </c>
      <c r="AV60" s="690">
        <v>-0.01</v>
      </c>
      <c r="AW60" s="690">
        <v>0.28000000000000003</v>
      </c>
      <c r="AX60" s="690">
        <v>0.16</v>
      </c>
      <c r="AY60" s="692">
        <v>0.35</v>
      </c>
      <c r="AZ60" s="690">
        <v>0.36</v>
      </c>
      <c r="BA60" s="690">
        <v>0.28000000000000003</v>
      </c>
      <c r="BB60" s="690">
        <v>0.18</v>
      </c>
      <c r="BC60" s="690">
        <v>0.09</v>
      </c>
      <c r="BD60" s="690">
        <v>0.1</v>
      </c>
      <c r="BE60" s="690">
        <v>0.01</v>
      </c>
      <c r="BF60" s="690">
        <v>0.09</v>
      </c>
      <c r="BG60" s="690">
        <v>0.08</v>
      </c>
      <c r="BH60" s="690">
        <v>0.12</v>
      </c>
      <c r="BI60" s="690">
        <v>0.14000000000000001</v>
      </c>
      <c r="BJ60" s="691">
        <v>0.16</v>
      </c>
      <c r="BK60" s="690">
        <v>0.17</v>
      </c>
      <c r="BL60" s="690">
        <v>0.16</v>
      </c>
      <c r="BM60" s="690">
        <v>0.25</v>
      </c>
      <c r="BN60" s="690">
        <v>0.38</v>
      </c>
      <c r="BO60" s="690">
        <v>0.5</v>
      </c>
      <c r="BP60" s="690">
        <v>0.33</v>
      </c>
      <c r="BQ60" s="690">
        <v>0.38</v>
      </c>
      <c r="BR60" s="690">
        <v>0.28999999999999998</v>
      </c>
      <c r="BS60" s="693">
        <v>0.67</v>
      </c>
      <c r="BT60" s="690">
        <v>0.65</v>
      </c>
      <c r="BU60" s="690">
        <v>0.61</v>
      </c>
      <c r="BV60" s="690">
        <v>0.67</v>
      </c>
      <c r="BW60" s="665" t="s">
        <v>77</v>
      </c>
      <c r="BX60" s="319" t="s">
        <v>43</v>
      </c>
      <c r="BY60" s="226" t="s">
        <v>115</v>
      </c>
    </row>
    <row r="61" spans="1:77" s="178" customFormat="1" ht="18" outlineLevel="1">
      <c r="A61" s="313"/>
      <c r="B61" s="694" t="s">
        <v>87</v>
      </c>
      <c r="C61" s="690">
        <v>2.25</v>
      </c>
      <c r="D61" s="690">
        <v>1.91</v>
      </c>
      <c r="E61" s="690">
        <v>2.46</v>
      </c>
      <c r="F61" s="690">
        <v>1.52</v>
      </c>
      <c r="G61" s="690">
        <v>1.38</v>
      </c>
      <c r="H61" s="690">
        <v>1.19</v>
      </c>
      <c r="I61" s="690">
        <v>1.71</v>
      </c>
      <c r="J61" s="690">
        <v>2.02</v>
      </c>
      <c r="K61" s="690">
        <v>1.29</v>
      </c>
      <c r="L61" s="690">
        <v>1.21</v>
      </c>
      <c r="M61" s="690">
        <v>0.72</v>
      </c>
      <c r="N61" s="691">
        <v>1.9</v>
      </c>
      <c r="O61" s="690">
        <v>1.65</v>
      </c>
      <c r="P61" s="690">
        <v>2.0699999999999998</v>
      </c>
      <c r="Q61" s="690">
        <v>1.67</v>
      </c>
      <c r="R61" s="690">
        <v>1.34</v>
      </c>
      <c r="S61" s="690">
        <v>1.41</v>
      </c>
      <c r="T61" s="690">
        <v>1.27</v>
      </c>
      <c r="U61" s="690">
        <v>0.66</v>
      </c>
      <c r="V61" s="690">
        <v>0.93</v>
      </c>
      <c r="W61" s="690">
        <v>2</v>
      </c>
      <c r="X61" s="690">
        <v>1.81</v>
      </c>
      <c r="Y61" s="690">
        <v>1.92</v>
      </c>
      <c r="Z61" s="691">
        <v>1.64</v>
      </c>
      <c r="AA61" s="690">
        <v>1.8</v>
      </c>
      <c r="AB61" s="690">
        <v>1.55</v>
      </c>
      <c r="AC61" s="690">
        <v>1.23</v>
      </c>
      <c r="AD61" s="690">
        <v>0.9</v>
      </c>
      <c r="AE61" s="690">
        <v>0.93</v>
      </c>
      <c r="AF61" s="690">
        <v>0.93</v>
      </c>
      <c r="AG61" s="690">
        <v>0.93</v>
      </c>
      <c r="AH61" s="690">
        <v>0.46</v>
      </c>
      <c r="AI61" s="690">
        <v>-0.27</v>
      </c>
      <c r="AJ61" s="690">
        <v>-0.62</v>
      </c>
      <c r="AK61" s="690">
        <v>-0.9</v>
      </c>
      <c r="AL61" s="691">
        <v>-0.6</v>
      </c>
      <c r="AM61" s="690">
        <v>-0.89</v>
      </c>
      <c r="AN61" s="690">
        <v>-1.06</v>
      </c>
      <c r="AO61" s="690">
        <v>-0.84</v>
      </c>
      <c r="AP61" s="690">
        <v>-0.46</v>
      </c>
      <c r="AQ61" s="690">
        <v>-0.46</v>
      </c>
      <c r="AR61" s="690">
        <v>-0.57999999999999996</v>
      </c>
      <c r="AS61" s="690">
        <v>-0.55000000000000004</v>
      </c>
      <c r="AT61" s="690">
        <v>-0.46</v>
      </c>
      <c r="AU61" s="690">
        <v>-0.36</v>
      </c>
      <c r="AV61" s="690">
        <v>0.1</v>
      </c>
      <c r="AW61" s="690">
        <v>0.06</v>
      </c>
      <c r="AX61" s="690">
        <v>-0.23</v>
      </c>
      <c r="AY61" s="692">
        <v>0.04</v>
      </c>
      <c r="AZ61" s="690">
        <v>0.35</v>
      </c>
      <c r="BA61" s="690">
        <v>0.27</v>
      </c>
      <c r="BB61" s="690">
        <v>0.38</v>
      </c>
      <c r="BC61" s="690">
        <v>0.28000000000000003</v>
      </c>
      <c r="BD61" s="690">
        <v>0.3</v>
      </c>
      <c r="BE61" s="690">
        <v>0.28000000000000003</v>
      </c>
      <c r="BF61" s="690">
        <v>0.28000000000000003</v>
      </c>
      <c r="BG61" s="690">
        <v>0.19</v>
      </c>
      <c r="BH61" s="690">
        <v>0.04</v>
      </c>
      <c r="BI61" s="690">
        <v>0.12</v>
      </c>
      <c r="BJ61" s="691">
        <v>0.19</v>
      </c>
      <c r="BK61" s="690">
        <v>0.4</v>
      </c>
      <c r="BL61" s="690">
        <v>1.82</v>
      </c>
      <c r="BM61" s="690">
        <v>1.98</v>
      </c>
      <c r="BN61" s="690">
        <v>2.06</v>
      </c>
      <c r="BO61" s="690">
        <v>2.4</v>
      </c>
      <c r="BP61" s="690">
        <v>2.9</v>
      </c>
      <c r="BQ61" s="690">
        <v>3.46</v>
      </c>
      <c r="BR61" s="690">
        <v>4.93</v>
      </c>
      <c r="BS61" s="693">
        <v>4.46</v>
      </c>
      <c r="BT61" s="690">
        <v>4.4800000000000004</v>
      </c>
      <c r="BU61" s="690">
        <v>4.9000000000000004</v>
      </c>
      <c r="BV61" s="690">
        <v>5.16</v>
      </c>
      <c r="BW61" s="665" t="s">
        <v>77</v>
      </c>
      <c r="BX61" s="319" t="s">
        <v>43</v>
      </c>
      <c r="BY61" s="226" t="s">
        <v>115</v>
      </c>
    </row>
    <row r="62" spans="1:77" s="178" customFormat="1" ht="18" outlineLevel="1">
      <c r="A62" s="313"/>
      <c r="B62" s="694"/>
      <c r="C62" s="686"/>
      <c r="D62" s="686"/>
      <c r="E62" s="686"/>
      <c r="F62" s="695"/>
      <c r="G62" s="695"/>
      <c r="H62" s="695"/>
      <c r="I62" s="695"/>
      <c r="J62" s="695"/>
      <c r="K62" s="686"/>
      <c r="L62" s="686"/>
      <c r="M62" s="686"/>
      <c r="N62" s="696"/>
      <c r="O62" s="695"/>
      <c r="P62" s="695"/>
      <c r="Q62" s="695"/>
      <c r="R62" s="695"/>
      <c r="S62" s="695"/>
      <c r="T62" s="695"/>
      <c r="U62" s="686"/>
      <c r="V62" s="686"/>
      <c r="W62" s="686"/>
      <c r="X62" s="686"/>
      <c r="Y62" s="686"/>
      <c r="Z62" s="687"/>
      <c r="AA62" s="686"/>
      <c r="AB62" s="686"/>
      <c r="AC62" s="686"/>
      <c r="AD62" s="686"/>
      <c r="AE62" s="686"/>
      <c r="AF62" s="686"/>
      <c r="AG62" s="686"/>
      <c r="AH62" s="686"/>
      <c r="AI62" s="686"/>
      <c r="AJ62" s="686"/>
      <c r="AK62" s="686"/>
      <c r="AL62" s="687"/>
      <c r="AM62" s="686"/>
      <c r="AN62" s="686"/>
      <c r="AO62" s="686"/>
      <c r="AP62" s="686"/>
      <c r="AQ62" s="686"/>
      <c r="AR62" s="686"/>
      <c r="AS62" s="686"/>
      <c r="AT62" s="686"/>
      <c r="AU62" s="686"/>
      <c r="AV62" s="686"/>
      <c r="AW62" s="686"/>
      <c r="AX62" s="686"/>
      <c r="AY62" s="686"/>
      <c r="AZ62" s="686"/>
      <c r="BA62" s="686"/>
      <c r="BB62" s="686"/>
      <c r="BC62" s="686"/>
      <c r="BD62" s="686"/>
      <c r="BE62" s="686"/>
      <c r="BF62" s="686"/>
      <c r="BG62" s="686"/>
      <c r="BH62" s="686"/>
      <c r="BI62" s="686"/>
      <c r="BJ62" s="687"/>
      <c r="BK62" s="686"/>
      <c r="BL62" s="686"/>
      <c r="BM62" s="686"/>
      <c r="BN62" s="686"/>
      <c r="BO62" s="686"/>
      <c r="BP62" s="686"/>
      <c r="BQ62" s="686"/>
      <c r="BR62" s="686"/>
      <c r="BS62" s="686"/>
      <c r="BT62" s="686"/>
      <c r="BU62" s="686"/>
      <c r="BV62" s="686"/>
      <c r="BW62" s="300"/>
      <c r="BX62" s="300"/>
      <c r="BY62" s="226"/>
    </row>
    <row r="63" spans="1:77" s="107" customFormat="1" ht="18">
      <c r="A63" s="750" t="s">
        <v>230</v>
      </c>
      <c r="B63" s="750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469"/>
      <c r="AK63" s="469"/>
      <c r="AL63" s="469"/>
      <c r="AM63" s="469"/>
      <c r="AN63" s="469"/>
      <c r="AO63" s="469"/>
      <c r="AP63" s="469"/>
      <c r="AQ63" s="469"/>
      <c r="AR63" s="469"/>
      <c r="AS63" s="469"/>
      <c r="AT63" s="469"/>
      <c r="AU63" s="469"/>
      <c r="AV63" s="469"/>
      <c r="AW63" s="469"/>
      <c r="AX63" s="469"/>
      <c r="AY63" s="469"/>
      <c r="AZ63" s="469"/>
      <c r="BA63" s="469"/>
      <c r="BB63" s="469"/>
      <c r="BC63" s="469"/>
      <c r="BD63" s="469"/>
      <c r="BE63" s="469"/>
      <c r="BF63" s="469"/>
      <c r="BG63" s="469"/>
      <c r="BH63" s="469"/>
      <c r="BI63" s="469"/>
      <c r="BJ63" s="470"/>
      <c r="BK63" s="469"/>
      <c r="BL63" s="469"/>
      <c r="BM63" s="469"/>
      <c r="BN63" s="469"/>
      <c r="BO63" s="469"/>
      <c r="BP63" s="469"/>
      <c r="BQ63" s="469"/>
      <c r="BR63" s="469"/>
      <c r="BS63" s="469"/>
      <c r="BT63" s="469"/>
      <c r="BU63" s="469"/>
      <c r="BV63" s="469"/>
      <c r="BW63" s="109"/>
      <c r="BX63" s="109"/>
      <c r="BY63" s="270"/>
    </row>
    <row r="64" spans="1:77" s="107" customFormat="1" ht="24" customHeight="1" thickBot="1">
      <c r="A64" s="759"/>
      <c r="B64" s="759"/>
      <c r="C64" s="508">
        <v>42736</v>
      </c>
      <c r="D64" s="508">
        <v>42767</v>
      </c>
      <c r="E64" s="508">
        <v>42795</v>
      </c>
      <c r="F64" s="508">
        <v>42826</v>
      </c>
      <c r="G64" s="508">
        <v>42856</v>
      </c>
      <c r="H64" s="508">
        <v>42887</v>
      </c>
      <c r="I64" s="508">
        <v>42917</v>
      </c>
      <c r="J64" s="508">
        <v>42948</v>
      </c>
      <c r="K64" s="508">
        <v>42979</v>
      </c>
      <c r="L64" s="508">
        <v>43009</v>
      </c>
      <c r="M64" s="508">
        <v>43040</v>
      </c>
      <c r="N64" s="510">
        <v>43070</v>
      </c>
      <c r="O64" s="509">
        <v>43101</v>
      </c>
      <c r="P64" s="508">
        <v>43132</v>
      </c>
      <c r="Q64" s="508">
        <v>43160</v>
      </c>
      <c r="R64" s="508">
        <v>43191</v>
      </c>
      <c r="S64" s="508">
        <v>43221</v>
      </c>
      <c r="T64" s="508">
        <v>43252</v>
      </c>
      <c r="U64" s="508">
        <v>43282</v>
      </c>
      <c r="V64" s="508">
        <v>43313</v>
      </c>
      <c r="W64" s="508">
        <v>43344</v>
      </c>
      <c r="X64" s="508">
        <v>43374</v>
      </c>
      <c r="Y64" s="508">
        <v>43405</v>
      </c>
      <c r="Z64" s="510">
        <v>43435</v>
      </c>
      <c r="AA64" s="509">
        <v>43466</v>
      </c>
      <c r="AB64" s="508">
        <v>43497</v>
      </c>
      <c r="AC64" s="508">
        <v>43525</v>
      </c>
      <c r="AD64" s="508">
        <v>43556</v>
      </c>
      <c r="AE64" s="508">
        <v>43586</v>
      </c>
      <c r="AF64" s="508">
        <v>43617</v>
      </c>
      <c r="AG64" s="508">
        <v>43647</v>
      </c>
      <c r="AH64" s="508">
        <v>43678</v>
      </c>
      <c r="AI64" s="508">
        <v>43709</v>
      </c>
      <c r="AJ64" s="508">
        <v>43739</v>
      </c>
      <c r="AK64" s="508">
        <v>43770</v>
      </c>
      <c r="AL64" s="510">
        <v>43800</v>
      </c>
      <c r="AM64" s="509">
        <v>43831</v>
      </c>
      <c r="AN64" s="508">
        <v>43862</v>
      </c>
      <c r="AO64" s="508">
        <v>43891</v>
      </c>
      <c r="AP64" s="508">
        <v>43922</v>
      </c>
      <c r="AQ64" s="508">
        <v>43952</v>
      </c>
      <c r="AR64" s="508">
        <v>43983</v>
      </c>
      <c r="AS64" s="508">
        <v>44013</v>
      </c>
      <c r="AT64" s="508">
        <v>44044</v>
      </c>
      <c r="AU64" s="508">
        <v>44075</v>
      </c>
      <c r="AV64" s="508">
        <v>44105</v>
      </c>
      <c r="AW64" s="508">
        <v>44136</v>
      </c>
      <c r="AX64" s="510">
        <v>44166</v>
      </c>
      <c r="AY64" s="508">
        <v>44197</v>
      </c>
      <c r="AZ64" s="508">
        <v>44228</v>
      </c>
      <c r="BA64" s="508">
        <v>44256</v>
      </c>
      <c r="BB64" s="508">
        <v>44287</v>
      </c>
      <c r="BC64" s="508">
        <v>44317</v>
      </c>
      <c r="BD64" s="508">
        <v>44348</v>
      </c>
      <c r="BE64" s="508">
        <v>44378</v>
      </c>
      <c r="BF64" s="508">
        <v>44409</v>
      </c>
      <c r="BG64" s="508">
        <v>44440</v>
      </c>
      <c r="BH64" s="474">
        <v>44470</v>
      </c>
      <c r="BI64" s="474">
        <v>44501</v>
      </c>
      <c r="BJ64" s="475">
        <v>44531</v>
      </c>
      <c r="BK64" s="508">
        <v>44562</v>
      </c>
      <c r="BL64" s="508">
        <v>44593</v>
      </c>
      <c r="BM64" s="508">
        <v>44621</v>
      </c>
      <c r="BN64" s="508">
        <v>44652</v>
      </c>
      <c r="BO64" s="508">
        <v>44682</v>
      </c>
      <c r="BP64" s="508">
        <v>44713</v>
      </c>
      <c r="BQ64" s="508">
        <v>44743</v>
      </c>
      <c r="BR64" s="508">
        <v>44774</v>
      </c>
      <c r="BS64" s="508">
        <v>44805</v>
      </c>
      <c r="BT64" s="474">
        <v>44835</v>
      </c>
      <c r="BU64" s="474">
        <v>44866</v>
      </c>
      <c r="BV64" s="475">
        <v>44896</v>
      </c>
      <c r="BW64" s="537" t="s">
        <v>0</v>
      </c>
      <c r="BX64" s="511" t="s">
        <v>2</v>
      </c>
      <c r="BY64" s="538" t="s">
        <v>1</v>
      </c>
    </row>
    <row r="65" spans="1:94" s="107" customFormat="1" ht="6" customHeight="1" outlineLevel="1">
      <c r="A65" s="479"/>
      <c r="B65" s="479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1"/>
      <c r="O65" s="482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1"/>
      <c r="AA65" s="482"/>
      <c r="AB65" s="480"/>
      <c r="AC65" s="480"/>
      <c r="AD65" s="480"/>
      <c r="AE65" s="480"/>
      <c r="AF65" s="480"/>
      <c r="AG65" s="480"/>
      <c r="AH65" s="480"/>
      <c r="AI65" s="480"/>
      <c r="AJ65" s="480"/>
      <c r="AK65" s="480"/>
      <c r="AL65" s="481"/>
      <c r="AM65" s="482"/>
      <c r="AN65" s="480"/>
      <c r="AO65" s="480"/>
      <c r="AP65" s="480"/>
      <c r="AQ65" s="480"/>
      <c r="AR65" s="480"/>
      <c r="AS65" s="480"/>
      <c r="AT65" s="480"/>
      <c r="AU65" s="480"/>
      <c r="AV65" s="480"/>
      <c r="AW65" s="480"/>
      <c r="AX65" s="481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1"/>
      <c r="BK65" s="480"/>
      <c r="BL65" s="480"/>
      <c r="BM65" s="480"/>
      <c r="BN65" s="480"/>
      <c r="BO65" s="480"/>
      <c r="BP65" s="480"/>
      <c r="BQ65" s="480"/>
      <c r="BR65" s="480"/>
      <c r="BS65" s="480"/>
      <c r="BT65" s="480"/>
      <c r="BU65" s="480"/>
      <c r="BV65" s="480"/>
      <c r="BW65" s="539"/>
      <c r="BX65" s="539"/>
      <c r="BY65" s="540"/>
    </row>
    <row r="66" spans="1:94" s="552" customFormat="1" ht="22.5" customHeight="1" outlineLevel="1">
      <c r="A66" s="541" t="s">
        <v>388</v>
      </c>
      <c r="B66" s="131" t="s">
        <v>190</v>
      </c>
      <c r="C66" s="542"/>
      <c r="D66" s="542"/>
      <c r="E66" s="542"/>
      <c r="F66" s="542"/>
      <c r="G66" s="542"/>
      <c r="H66" s="542"/>
      <c r="I66" s="542"/>
      <c r="J66" s="542"/>
      <c r="K66" s="542"/>
      <c r="L66" s="542"/>
      <c r="M66" s="542"/>
      <c r="N66" s="543"/>
      <c r="O66" s="544"/>
      <c r="P66" s="542"/>
      <c r="Q66" s="542"/>
      <c r="R66" s="542"/>
      <c r="S66" s="542"/>
      <c r="T66" s="542"/>
      <c r="U66" s="542"/>
      <c r="V66" s="542"/>
      <c r="W66" s="542"/>
      <c r="X66" s="542"/>
      <c r="Y66" s="542"/>
      <c r="Z66" s="543"/>
      <c r="AA66" s="545"/>
      <c r="AB66" s="546"/>
      <c r="AC66" s="546"/>
      <c r="AD66" s="546"/>
      <c r="AE66" s="546"/>
      <c r="AF66" s="546"/>
      <c r="AG66" s="546"/>
      <c r="AH66" s="546"/>
      <c r="AI66" s="546"/>
      <c r="AJ66" s="546"/>
      <c r="AK66" s="546"/>
      <c r="AL66" s="547"/>
      <c r="AM66" s="545"/>
      <c r="AN66" s="546"/>
      <c r="AO66" s="546"/>
      <c r="AP66" s="546"/>
      <c r="AQ66" s="546"/>
      <c r="AR66" s="546"/>
      <c r="AS66" s="546"/>
      <c r="AT66" s="546"/>
      <c r="AU66" s="546"/>
      <c r="AV66" s="546"/>
      <c r="AW66" s="546"/>
      <c r="AX66" s="547"/>
      <c r="AY66" s="546"/>
      <c r="AZ66" s="546"/>
      <c r="BA66" s="546"/>
      <c r="BB66" s="546"/>
      <c r="BC66" s="546"/>
      <c r="BD66" s="546"/>
      <c r="BE66" s="546"/>
      <c r="BF66" s="546"/>
      <c r="BG66" s="546"/>
      <c r="BH66" s="546"/>
      <c r="BI66" s="546"/>
      <c r="BJ66" s="547"/>
      <c r="BK66" s="546"/>
      <c r="BL66" s="546"/>
      <c r="BM66" s="546"/>
      <c r="BN66" s="546"/>
      <c r="BO66" s="546"/>
      <c r="BP66" s="546"/>
      <c r="BQ66" s="546"/>
      <c r="BR66" s="546"/>
      <c r="BS66" s="546"/>
      <c r="BT66" s="546"/>
      <c r="BU66" s="546"/>
      <c r="BV66" s="546"/>
      <c r="BW66" s="548"/>
      <c r="BX66" s="549"/>
      <c r="BY66" s="550"/>
      <c r="BZ66" s="551"/>
      <c r="CA66" s="551"/>
      <c r="CB66" s="551"/>
      <c r="CC66" s="551"/>
      <c r="CD66" s="551"/>
      <c r="CE66" s="551"/>
      <c r="CF66" s="551"/>
      <c r="CG66" s="551"/>
      <c r="CH66" s="551"/>
      <c r="CI66" s="551"/>
      <c r="CJ66" s="551"/>
      <c r="CK66" s="551"/>
      <c r="CL66" s="551"/>
      <c r="CM66" s="551"/>
      <c r="CN66" s="551"/>
      <c r="CO66" s="551"/>
      <c r="CP66" s="551"/>
    </row>
    <row r="67" spans="1:94" s="552" customFormat="1" ht="30" customHeight="1" outlineLevel="1">
      <c r="A67" s="541"/>
      <c r="B67" s="265" t="s">
        <v>324</v>
      </c>
      <c r="C67" s="523">
        <v>58.891880263407899</v>
      </c>
      <c r="D67" s="523">
        <v>56.044488356850302</v>
      </c>
      <c r="E67" s="523">
        <v>52.250868393639898</v>
      </c>
      <c r="F67" s="523">
        <v>53.757770641097302</v>
      </c>
      <c r="G67" s="523">
        <v>49.781641180589098</v>
      </c>
      <c r="H67" s="523">
        <v>55.436469956607297</v>
      </c>
      <c r="I67" s="523">
        <v>51.664958383351497</v>
      </c>
      <c r="J67" s="523">
        <v>49.180800618867103</v>
      </c>
      <c r="K67" s="523">
        <v>45.973729548349603</v>
      </c>
      <c r="L67" s="523">
        <v>43.1652508955722</v>
      </c>
      <c r="M67" s="523">
        <v>41.308563314340503</v>
      </c>
      <c r="N67" s="531">
        <v>44.102241034786402</v>
      </c>
      <c r="O67" s="524">
        <v>42.710007152681698</v>
      </c>
      <c r="P67" s="523">
        <v>46.801709432444802</v>
      </c>
      <c r="Q67" s="523">
        <v>46.175450773414902</v>
      </c>
      <c r="R67" s="523">
        <v>45.194415659534698</v>
      </c>
      <c r="S67" s="523">
        <v>42.745060211593099</v>
      </c>
      <c r="T67" s="523">
        <v>39.247496457800999</v>
      </c>
      <c r="U67" s="523">
        <v>35.499431530120901</v>
      </c>
      <c r="V67" s="523">
        <v>37.388356049003796</v>
      </c>
      <c r="W67" s="523">
        <v>34.6841537519173</v>
      </c>
      <c r="X67" s="523">
        <v>30.375106861100701</v>
      </c>
      <c r="Y67" s="523">
        <v>30.530396748382099</v>
      </c>
      <c r="Z67" s="531">
        <v>28.471935354090501</v>
      </c>
      <c r="AA67" s="655">
        <v>27.28</v>
      </c>
      <c r="AB67" s="656">
        <v>26.94</v>
      </c>
      <c r="AC67" s="656">
        <v>26.56</v>
      </c>
      <c r="AD67" s="656">
        <v>29.71</v>
      </c>
      <c r="AE67" s="656">
        <v>36.590000000000003</v>
      </c>
      <c r="AF67" s="656">
        <v>37.71</v>
      </c>
      <c r="AG67" s="656">
        <v>38.92</v>
      </c>
      <c r="AH67" s="656">
        <v>33.58</v>
      </c>
      <c r="AI67" s="656">
        <v>32.979999999999997</v>
      </c>
      <c r="AJ67" s="656">
        <v>25.2</v>
      </c>
      <c r="AK67" s="656">
        <v>25.84</v>
      </c>
      <c r="AL67" s="657">
        <v>31.16</v>
      </c>
      <c r="AM67" s="655">
        <v>34.22</v>
      </c>
      <c r="AN67" s="656">
        <v>37.340000000000003</v>
      </c>
      <c r="AO67" s="656">
        <v>34.11</v>
      </c>
      <c r="AP67" s="656">
        <v>30.83</v>
      </c>
      <c r="AQ67" s="656">
        <v>25.54</v>
      </c>
      <c r="AR67" s="656">
        <v>25.34</v>
      </c>
      <c r="AS67" s="656">
        <v>23.98</v>
      </c>
      <c r="AT67" s="656">
        <v>25.01</v>
      </c>
      <c r="AU67" s="656">
        <v>35.950000000000003</v>
      </c>
      <c r="AV67" s="656">
        <v>32.840000000000003</v>
      </c>
      <c r="AW67" s="656">
        <v>31.67</v>
      </c>
      <c r="AX67" s="657">
        <v>40.74</v>
      </c>
      <c r="AY67" s="656">
        <v>37.28</v>
      </c>
      <c r="AZ67" s="656">
        <v>38.14</v>
      </c>
      <c r="BA67" s="656">
        <v>27.94</v>
      </c>
      <c r="BB67" s="656">
        <v>26.62</v>
      </c>
      <c r="BC67" s="656">
        <v>24.14</v>
      </c>
      <c r="BD67" s="656">
        <v>20.66</v>
      </c>
      <c r="BE67" s="656">
        <v>18.34</v>
      </c>
      <c r="BF67" s="656">
        <v>35.5</v>
      </c>
      <c r="BG67" s="656">
        <v>33.79</v>
      </c>
      <c r="BH67" s="656">
        <v>30.23</v>
      </c>
      <c r="BI67" s="656">
        <v>28.02</v>
      </c>
      <c r="BJ67" s="657">
        <v>30.76</v>
      </c>
      <c r="BK67" s="656">
        <v>32.92</v>
      </c>
      <c r="BL67" s="656">
        <v>31.32</v>
      </c>
      <c r="BM67" s="656">
        <v>28.21</v>
      </c>
      <c r="BN67" s="656">
        <v>28.85</v>
      </c>
      <c r="BO67" s="656">
        <v>23.81</v>
      </c>
      <c r="BP67" s="656">
        <v>19.920000000000002</v>
      </c>
      <c r="BQ67" s="656">
        <v>17.829999999999998</v>
      </c>
      <c r="BR67" s="656">
        <v>20.329999999999998</v>
      </c>
      <c r="BS67" s="656">
        <v>13.03</v>
      </c>
      <c r="BT67" s="656">
        <v>9.65</v>
      </c>
      <c r="BU67" s="656">
        <v>8.1</v>
      </c>
      <c r="BV67" s="656">
        <v>24.52</v>
      </c>
      <c r="BW67" s="554" t="s">
        <v>183</v>
      </c>
      <c r="BX67" s="324" t="s">
        <v>43</v>
      </c>
      <c r="BY67" s="550"/>
      <c r="BZ67" s="551"/>
      <c r="CA67" s="551"/>
      <c r="CB67" s="551"/>
      <c r="CC67" s="551"/>
      <c r="CD67" s="551"/>
      <c r="CE67" s="551"/>
      <c r="CF67" s="551"/>
      <c r="CG67" s="551"/>
      <c r="CH67" s="551"/>
      <c r="CI67" s="551"/>
      <c r="CJ67" s="551"/>
      <c r="CK67" s="551"/>
      <c r="CL67" s="551"/>
      <c r="CM67" s="551"/>
      <c r="CN67" s="551"/>
      <c r="CO67" s="551"/>
      <c r="CP67" s="551"/>
    </row>
    <row r="68" spans="1:94" s="552" customFormat="1" ht="34.5" customHeight="1" outlineLevel="1">
      <c r="A68" s="553"/>
      <c r="B68" s="265" t="s">
        <v>323</v>
      </c>
      <c r="C68" s="132">
        <v>57.3</v>
      </c>
      <c r="D68" s="132">
        <v>54.6</v>
      </c>
      <c r="E68" s="132">
        <v>51.2</v>
      </c>
      <c r="F68" s="132">
        <v>52.2</v>
      </c>
      <c r="G68" s="132">
        <v>50.9</v>
      </c>
      <c r="H68" s="132">
        <v>56</v>
      </c>
      <c r="I68" s="132">
        <v>52.4</v>
      </c>
      <c r="J68" s="132">
        <v>50</v>
      </c>
      <c r="K68" s="132">
        <v>47.8</v>
      </c>
      <c r="L68" s="132">
        <v>45.3</v>
      </c>
      <c r="M68" s="132">
        <v>43.9</v>
      </c>
      <c r="N68" s="492">
        <v>46.9</v>
      </c>
      <c r="O68" s="497">
        <v>44.3</v>
      </c>
      <c r="P68" s="132">
        <v>47.9</v>
      </c>
      <c r="Q68" s="132">
        <v>47.6</v>
      </c>
      <c r="R68" s="132">
        <v>45.5</v>
      </c>
      <c r="S68" s="132">
        <v>42.2</v>
      </c>
      <c r="T68" s="132">
        <v>39.4</v>
      </c>
      <c r="U68" s="132">
        <v>36.1</v>
      </c>
      <c r="V68" s="132">
        <v>37.1</v>
      </c>
      <c r="W68" s="132">
        <v>34.299999999999997</v>
      </c>
      <c r="X68" s="132">
        <v>30.2</v>
      </c>
      <c r="Y68" s="132">
        <v>30.4</v>
      </c>
      <c r="Z68" s="492">
        <v>28.6</v>
      </c>
      <c r="AA68" s="497">
        <v>28.1</v>
      </c>
      <c r="AB68" s="132">
        <v>28.2</v>
      </c>
      <c r="AC68" s="132">
        <v>27.4</v>
      </c>
      <c r="AD68" s="132">
        <v>31</v>
      </c>
      <c r="AE68" s="132">
        <v>39</v>
      </c>
      <c r="AF68" s="132">
        <v>40.4</v>
      </c>
      <c r="AG68" s="132">
        <v>39.799999999999997</v>
      </c>
      <c r="AH68" s="132">
        <v>34.799999999999997</v>
      </c>
      <c r="AI68" s="132">
        <v>34.200000000000003</v>
      </c>
      <c r="AJ68" s="132">
        <v>26.2</v>
      </c>
      <c r="AK68" s="132">
        <v>27.1</v>
      </c>
      <c r="AL68" s="492">
        <v>32.200000000000003</v>
      </c>
      <c r="AM68" s="497">
        <v>35.4</v>
      </c>
      <c r="AN68" s="132">
        <v>38.4</v>
      </c>
      <c r="AO68" s="132">
        <v>34.700000000000003</v>
      </c>
      <c r="AP68" s="132">
        <v>31.5</v>
      </c>
      <c r="AQ68" s="132">
        <v>26.5</v>
      </c>
      <c r="AR68" s="132">
        <v>26.5</v>
      </c>
      <c r="AS68" s="132">
        <v>25.5</v>
      </c>
      <c r="AT68" s="132">
        <v>26.3</v>
      </c>
      <c r="AU68" s="132">
        <v>37.5</v>
      </c>
      <c r="AV68" s="132">
        <v>33.799999999999997</v>
      </c>
      <c r="AW68" s="132">
        <v>32.700000000000003</v>
      </c>
      <c r="AX68" s="492">
        <v>41.8</v>
      </c>
      <c r="AY68" s="132">
        <v>38.299999999999997</v>
      </c>
      <c r="AZ68" s="132">
        <v>37.799999999999997</v>
      </c>
      <c r="BA68" s="132">
        <v>27.6</v>
      </c>
      <c r="BB68" s="132">
        <v>25.8</v>
      </c>
      <c r="BC68" s="132">
        <v>23.1</v>
      </c>
      <c r="BD68" s="132">
        <v>20.7</v>
      </c>
      <c r="BE68" s="132">
        <v>17.5</v>
      </c>
      <c r="BF68" s="132">
        <v>35.799999999999997</v>
      </c>
      <c r="BG68" s="132">
        <v>34.6</v>
      </c>
      <c r="BH68" s="132">
        <v>29.6</v>
      </c>
      <c r="BI68" s="132">
        <v>27.9</v>
      </c>
      <c r="BJ68" s="492">
        <v>30</v>
      </c>
      <c r="BK68" s="132">
        <v>31.4</v>
      </c>
      <c r="BL68" s="132">
        <v>27.6</v>
      </c>
      <c r="BM68" s="132">
        <v>23.4</v>
      </c>
      <c r="BN68" s="132">
        <v>23.3</v>
      </c>
      <c r="BO68" s="132">
        <v>16.3</v>
      </c>
      <c r="BP68" s="132">
        <v>12.3</v>
      </c>
      <c r="BQ68" s="132">
        <v>12.7</v>
      </c>
      <c r="BR68" s="132">
        <v>12.8</v>
      </c>
      <c r="BS68" s="132">
        <v>4.9000000000000004</v>
      </c>
      <c r="BT68" s="132">
        <v>0.5</v>
      </c>
      <c r="BU68" s="132">
        <v>0</v>
      </c>
      <c r="BV68" s="132">
        <v>14.4</v>
      </c>
      <c r="BW68" s="554" t="s">
        <v>183</v>
      </c>
      <c r="BX68" s="324" t="s">
        <v>43</v>
      </c>
      <c r="BY68" s="555"/>
      <c r="BZ68" s="556"/>
    </row>
    <row r="69" spans="1:94" s="552" customFormat="1" ht="36" customHeight="1" outlineLevel="1">
      <c r="A69" s="557"/>
      <c r="B69" s="265" t="s">
        <v>191</v>
      </c>
      <c r="C69" s="132">
        <v>3.6</v>
      </c>
      <c r="D69" s="132">
        <v>3.4</v>
      </c>
      <c r="E69" s="132">
        <v>3.2</v>
      </c>
      <c r="F69" s="132">
        <v>3.3</v>
      </c>
      <c r="G69" s="132">
        <v>3.2</v>
      </c>
      <c r="H69" s="132">
        <v>3.5</v>
      </c>
      <c r="I69" s="132">
        <v>3.3</v>
      </c>
      <c r="J69" s="132">
        <v>3.1</v>
      </c>
      <c r="K69" s="132">
        <v>3</v>
      </c>
      <c r="L69" s="132">
        <v>2.8</v>
      </c>
      <c r="M69" s="132">
        <v>2.8</v>
      </c>
      <c r="N69" s="492">
        <v>2.9</v>
      </c>
      <c r="O69" s="497">
        <v>2.8</v>
      </c>
      <c r="P69" s="132">
        <v>3</v>
      </c>
      <c r="Q69" s="132">
        <v>3</v>
      </c>
      <c r="R69" s="132">
        <v>2.9</v>
      </c>
      <c r="S69" s="132">
        <v>2.6</v>
      </c>
      <c r="T69" s="132">
        <v>2.5</v>
      </c>
      <c r="U69" s="132">
        <v>2.2999999999999998</v>
      </c>
      <c r="V69" s="132">
        <v>2.2999999999999998</v>
      </c>
      <c r="W69" s="132">
        <v>2.1</v>
      </c>
      <c r="X69" s="132">
        <v>1.9</v>
      </c>
      <c r="Y69" s="132">
        <v>1.9</v>
      </c>
      <c r="Z69" s="492">
        <v>1.8</v>
      </c>
      <c r="AA69" s="497">
        <v>1.8</v>
      </c>
      <c r="AB69" s="132">
        <v>1.8</v>
      </c>
      <c r="AC69" s="132">
        <v>1.7</v>
      </c>
      <c r="AD69" s="132">
        <v>1.9</v>
      </c>
      <c r="AE69" s="132">
        <v>2.4</v>
      </c>
      <c r="AF69" s="132">
        <v>2.5</v>
      </c>
      <c r="AG69" s="132">
        <v>2.5</v>
      </c>
      <c r="AH69" s="132">
        <v>2.2000000000000002</v>
      </c>
      <c r="AI69" s="132">
        <v>2.1</v>
      </c>
      <c r="AJ69" s="132">
        <v>1.6</v>
      </c>
      <c r="AK69" s="132">
        <v>1.7</v>
      </c>
      <c r="AL69" s="492">
        <v>2</v>
      </c>
      <c r="AM69" s="132">
        <v>2.6</v>
      </c>
      <c r="AN69" s="132">
        <v>2.8</v>
      </c>
      <c r="AO69" s="132">
        <v>2.5</v>
      </c>
      <c r="AP69" s="132">
        <v>2.2999999999999998</v>
      </c>
      <c r="AQ69" s="132">
        <v>1.9</v>
      </c>
      <c r="AR69" s="132">
        <v>1.9</v>
      </c>
      <c r="AS69" s="132">
        <v>1.8</v>
      </c>
      <c r="AT69" s="132">
        <v>1.9</v>
      </c>
      <c r="AU69" s="132">
        <v>2.7</v>
      </c>
      <c r="AV69" s="132">
        <v>2.5</v>
      </c>
      <c r="AW69" s="132">
        <v>2.4</v>
      </c>
      <c r="AX69" s="492">
        <v>3</v>
      </c>
      <c r="AY69" s="132">
        <v>2.8</v>
      </c>
      <c r="AZ69" s="132">
        <v>2.7</v>
      </c>
      <c r="BA69" s="132">
        <v>2</v>
      </c>
      <c r="BB69" s="132">
        <v>1.9</v>
      </c>
      <c r="BC69" s="132">
        <v>1.7</v>
      </c>
      <c r="BD69" s="132">
        <v>1.5</v>
      </c>
      <c r="BE69" s="132">
        <v>1.3</v>
      </c>
      <c r="BF69" s="132">
        <v>2.6</v>
      </c>
      <c r="BG69" s="132">
        <v>2.5</v>
      </c>
      <c r="BH69" s="132">
        <v>2.1</v>
      </c>
      <c r="BI69" s="132">
        <v>2</v>
      </c>
      <c r="BJ69" s="492">
        <v>2.2000000000000002</v>
      </c>
      <c r="BK69" s="132">
        <v>2.2999999999999998</v>
      </c>
      <c r="BL69" s="132">
        <v>2</v>
      </c>
      <c r="BM69" s="132">
        <v>1.7</v>
      </c>
      <c r="BN69" s="132">
        <v>1.4</v>
      </c>
      <c r="BO69" s="132">
        <v>1</v>
      </c>
      <c r="BP69" s="132">
        <v>0.8</v>
      </c>
      <c r="BQ69" s="132">
        <v>0.8</v>
      </c>
      <c r="BR69" s="132">
        <v>0.8</v>
      </c>
      <c r="BS69" s="132">
        <v>0.3</v>
      </c>
      <c r="BT69" s="132">
        <v>0</v>
      </c>
      <c r="BU69" s="132">
        <v>0</v>
      </c>
      <c r="BV69" s="132">
        <v>0.9</v>
      </c>
      <c r="BW69" s="554" t="s">
        <v>184</v>
      </c>
      <c r="BX69" s="324" t="s">
        <v>43</v>
      </c>
      <c r="BY69" s="555"/>
      <c r="BZ69" s="556"/>
    </row>
    <row r="70" spans="1:94" s="552" customFormat="1" ht="31.5" customHeight="1" outlineLevel="1">
      <c r="A70" s="557"/>
      <c r="B70" s="265" t="s">
        <v>294</v>
      </c>
      <c r="C70" s="132">
        <v>3</v>
      </c>
      <c r="D70" s="132">
        <v>3</v>
      </c>
      <c r="E70" s="132">
        <v>3</v>
      </c>
      <c r="F70" s="132">
        <v>3</v>
      </c>
      <c r="G70" s="132">
        <v>3</v>
      </c>
      <c r="H70" s="132">
        <v>3</v>
      </c>
      <c r="I70" s="132">
        <v>3</v>
      </c>
      <c r="J70" s="132">
        <v>3</v>
      </c>
      <c r="K70" s="132">
        <v>3</v>
      </c>
      <c r="L70" s="132">
        <v>3</v>
      </c>
      <c r="M70" s="132">
        <v>3</v>
      </c>
      <c r="N70" s="492">
        <v>3</v>
      </c>
      <c r="O70" s="132">
        <v>3</v>
      </c>
      <c r="P70" s="132">
        <v>3</v>
      </c>
      <c r="Q70" s="132">
        <v>3</v>
      </c>
      <c r="R70" s="132">
        <v>3</v>
      </c>
      <c r="S70" s="132">
        <v>3</v>
      </c>
      <c r="T70" s="132">
        <v>3</v>
      </c>
      <c r="U70" s="132">
        <v>3</v>
      </c>
      <c r="V70" s="132">
        <v>3</v>
      </c>
      <c r="W70" s="132">
        <v>3</v>
      </c>
      <c r="X70" s="132">
        <v>3</v>
      </c>
      <c r="Y70" s="132">
        <v>3</v>
      </c>
      <c r="Z70" s="492">
        <v>3</v>
      </c>
      <c r="AA70" s="132">
        <v>3</v>
      </c>
      <c r="AB70" s="132">
        <v>3</v>
      </c>
      <c r="AC70" s="132">
        <v>3</v>
      </c>
      <c r="AD70" s="132">
        <v>3</v>
      </c>
      <c r="AE70" s="132">
        <v>3</v>
      </c>
      <c r="AF70" s="132">
        <v>3</v>
      </c>
      <c r="AG70" s="132">
        <v>3</v>
      </c>
      <c r="AH70" s="132">
        <v>3</v>
      </c>
      <c r="AI70" s="132">
        <v>3</v>
      </c>
      <c r="AJ70" s="132">
        <v>3</v>
      </c>
      <c r="AK70" s="132">
        <v>3</v>
      </c>
      <c r="AL70" s="492">
        <v>3</v>
      </c>
      <c r="AM70" s="132">
        <v>3</v>
      </c>
      <c r="AN70" s="132">
        <v>3</v>
      </c>
      <c r="AO70" s="132">
        <v>3</v>
      </c>
      <c r="AP70" s="132">
        <v>3</v>
      </c>
      <c r="AQ70" s="132">
        <v>3</v>
      </c>
      <c r="AR70" s="132">
        <v>3</v>
      </c>
      <c r="AS70" s="132">
        <v>3</v>
      </c>
      <c r="AT70" s="132">
        <v>3</v>
      </c>
      <c r="AU70" s="132">
        <v>3</v>
      </c>
      <c r="AV70" s="132">
        <v>3</v>
      </c>
      <c r="AW70" s="132">
        <v>3</v>
      </c>
      <c r="AX70" s="492">
        <v>3</v>
      </c>
      <c r="AY70" s="132">
        <v>3</v>
      </c>
      <c r="AZ70" s="132">
        <v>3</v>
      </c>
      <c r="BA70" s="132">
        <v>3</v>
      </c>
      <c r="BB70" s="132">
        <v>3</v>
      </c>
      <c r="BC70" s="132">
        <v>3</v>
      </c>
      <c r="BD70" s="132">
        <v>3</v>
      </c>
      <c r="BE70" s="132">
        <v>3</v>
      </c>
      <c r="BF70" s="132">
        <v>3</v>
      </c>
      <c r="BG70" s="132">
        <v>3</v>
      </c>
      <c r="BH70" s="132">
        <v>3</v>
      </c>
      <c r="BI70" s="132">
        <v>3</v>
      </c>
      <c r="BJ70" s="492">
        <v>3</v>
      </c>
      <c r="BK70" s="132">
        <v>3</v>
      </c>
      <c r="BL70" s="132">
        <v>3</v>
      </c>
      <c r="BM70" s="132">
        <v>3</v>
      </c>
      <c r="BN70" s="132">
        <v>3</v>
      </c>
      <c r="BO70" s="132">
        <v>3</v>
      </c>
      <c r="BP70" s="132">
        <v>3</v>
      </c>
      <c r="BQ70" s="132">
        <v>3</v>
      </c>
      <c r="BR70" s="132">
        <v>3</v>
      </c>
      <c r="BS70" s="132">
        <v>3</v>
      </c>
      <c r="BT70" s="132">
        <v>3</v>
      </c>
      <c r="BU70" s="132">
        <v>3</v>
      </c>
      <c r="BV70" s="132">
        <v>3</v>
      </c>
      <c r="BW70" s="554" t="s">
        <v>305</v>
      </c>
      <c r="BX70" s="324" t="s">
        <v>43</v>
      </c>
      <c r="BY70" s="555"/>
      <c r="BZ70" s="556"/>
    </row>
    <row r="71" spans="1:94" s="552" customFormat="1" ht="31.5" customHeight="1" outlineLevel="1">
      <c r="A71" s="721"/>
      <c r="B71" s="260"/>
      <c r="C71" s="699"/>
      <c r="D71" s="699"/>
      <c r="E71" s="699"/>
      <c r="F71" s="699"/>
      <c r="G71" s="699"/>
      <c r="H71" s="699"/>
      <c r="I71" s="699"/>
      <c r="J71" s="699"/>
      <c r="K71" s="699"/>
      <c r="L71" s="699"/>
      <c r="M71" s="699"/>
      <c r="N71" s="722"/>
      <c r="O71" s="699"/>
      <c r="P71" s="699"/>
      <c r="Q71" s="699"/>
      <c r="R71" s="699"/>
      <c r="S71" s="699"/>
      <c r="T71" s="699"/>
      <c r="U71" s="699"/>
      <c r="V71" s="699"/>
      <c r="W71" s="699"/>
      <c r="X71" s="699"/>
      <c r="Y71" s="699"/>
      <c r="Z71" s="722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722"/>
      <c r="AM71" s="699"/>
      <c r="AN71" s="699"/>
      <c r="AO71" s="699"/>
      <c r="AP71" s="699"/>
      <c r="AQ71" s="699"/>
      <c r="AR71" s="699"/>
      <c r="AS71" s="699"/>
      <c r="AT71" s="699"/>
      <c r="AU71" s="699"/>
      <c r="AV71" s="699"/>
      <c r="AW71" s="699"/>
      <c r="AX71" s="722"/>
      <c r="AY71" s="699"/>
      <c r="AZ71" s="699"/>
      <c r="BA71" s="699"/>
      <c r="BB71" s="699"/>
      <c r="BC71" s="699"/>
      <c r="BD71" s="699"/>
      <c r="BE71" s="699"/>
      <c r="BF71" s="699"/>
      <c r="BG71" s="699"/>
      <c r="BH71" s="699"/>
      <c r="BI71" s="699"/>
      <c r="BJ71" s="722"/>
      <c r="BK71" s="699"/>
      <c r="BL71" s="699"/>
      <c r="BM71" s="699"/>
      <c r="BN71" s="699"/>
      <c r="BO71" s="699"/>
      <c r="BP71" s="699"/>
      <c r="BQ71" s="699"/>
      <c r="BR71" s="699"/>
      <c r="BS71" s="699"/>
      <c r="BT71" s="699"/>
      <c r="BU71" s="699"/>
      <c r="BV71" s="699"/>
      <c r="BW71" s="723"/>
      <c r="BX71" s="319"/>
      <c r="BY71" s="724"/>
    </row>
    <row r="72" spans="1:94" s="107" customFormat="1" ht="18.75" customHeight="1" outlineLevel="1">
      <c r="A72" s="281" t="s">
        <v>389</v>
      </c>
      <c r="B72" s="281" t="s">
        <v>122</v>
      </c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31"/>
      <c r="O72" s="524"/>
      <c r="P72" s="523"/>
      <c r="Q72" s="523"/>
      <c r="R72" s="523"/>
      <c r="S72" s="558"/>
      <c r="T72" s="523"/>
      <c r="U72" s="523"/>
      <c r="V72" s="523"/>
      <c r="W72" s="523"/>
      <c r="X72" s="523"/>
      <c r="Y72" s="523"/>
      <c r="Z72" s="531"/>
      <c r="AA72" s="524"/>
      <c r="AB72" s="523"/>
      <c r="AC72" s="523"/>
      <c r="AD72" s="523"/>
      <c r="AE72" s="523"/>
      <c r="AF72" s="523"/>
      <c r="AG72" s="523"/>
      <c r="AH72" s="523"/>
      <c r="AI72" s="523"/>
      <c r="AJ72" s="523"/>
      <c r="AK72" s="523"/>
      <c r="AL72" s="531"/>
      <c r="AM72" s="524"/>
      <c r="AN72" s="523"/>
      <c r="AO72" s="523"/>
      <c r="AP72" s="523"/>
      <c r="AQ72" s="523"/>
      <c r="AR72" s="523"/>
      <c r="AS72" s="523"/>
      <c r="AT72" s="523"/>
      <c r="AU72" s="523"/>
      <c r="AV72" s="523"/>
      <c r="AW72" s="523"/>
      <c r="AX72" s="531"/>
      <c r="AY72" s="523"/>
      <c r="AZ72" s="523"/>
      <c r="BA72" s="523"/>
      <c r="BB72" s="523"/>
      <c r="BC72" s="523"/>
      <c r="BD72" s="523"/>
      <c r="BE72" s="523"/>
      <c r="BF72" s="523"/>
      <c r="BG72" s="523"/>
      <c r="BH72" s="523"/>
      <c r="BI72" s="523"/>
      <c r="BJ72" s="531"/>
      <c r="BK72" s="523"/>
      <c r="BL72" s="523"/>
      <c r="BM72" s="523"/>
      <c r="BN72" s="523"/>
      <c r="BO72" s="523"/>
      <c r="BP72" s="523"/>
      <c r="BQ72" s="523"/>
      <c r="BR72" s="523"/>
      <c r="BS72" s="523"/>
      <c r="BT72" s="523"/>
      <c r="BU72" s="523"/>
      <c r="BV72" s="523"/>
      <c r="BW72" s="559"/>
      <c r="BX72" s="324"/>
      <c r="BY72" s="242"/>
    </row>
    <row r="73" spans="1:94" s="107" customFormat="1" ht="17.25" customHeight="1" outlineLevel="1">
      <c r="A73" s="286"/>
      <c r="B73" s="455" t="s">
        <v>118</v>
      </c>
      <c r="C73" s="132">
        <v>24.5</v>
      </c>
      <c r="D73" s="132">
        <v>24.5</v>
      </c>
      <c r="E73" s="132">
        <v>24.5</v>
      </c>
      <c r="F73" s="132">
        <v>24.5</v>
      </c>
      <c r="G73" s="132">
        <v>24.5</v>
      </c>
      <c r="H73" s="132">
        <v>24.5</v>
      </c>
      <c r="I73" s="132">
        <v>24.5</v>
      </c>
      <c r="J73" s="132">
        <v>24.5</v>
      </c>
      <c r="K73" s="132">
        <v>24.5</v>
      </c>
      <c r="L73" s="132">
        <v>24.5</v>
      </c>
      <c r="M73" s="523">
        <v>24.5</v>
      </c>
      <c r="N73" s="531">
        <v>24.5</v>
      </c>
      <c r="O73" s="524">
        <v>24.5</v>
      </c>
      <c r="P73" s="522">
        <v>24.5</v>
      </c>
      <c r="Q73" s="523">
        <v>24.5</v>
      </c>
      <c r="R73" s="523">
        <v>24.5</v>
      </c>
      <c r="S73" s="523">
        <v>24.5</v>
      </c>
      <c r="T73" s="522">
        <v>24.5</v>
      </c>
      <c r="U73" s="522">
        <v>24.5</v>
      </c>
      <c r="V73" s="523">
        <v>24.5</v>
      </c>
      <c r="W73" s="523">
        <v>24.5</v>
      </c>
      <c r="X73" s="523">
        <v>24.5</v>
      </c>
      <c r="Y73" s="560">
        <v>24.5</v>
      </c>
      <c r="Z73" s="531">
        <v>24.5</v>
      </c>
      <c r="AA73" s="524">
        <v>24.5</v>
      </c>
      <c r="AB73" s="523">
        <v>24.5</v>
      </c>
      <c r="AC73" s="523">
        <v>24.5</v>
      </c>
      <c r="AD73" s="523">
        <v>24.5</v>
      </c>
      <c r="AE73" s="523">
        <v>24.5</v>
      </c>
      <c r="AF73" s="523">
        <v>24.5</v>
      </c>
      <c r="AG73" s="523">
        <v>24.5</v>
      </c>
      <c r="AH73" s="523">
        <v>24.5</v>
      </c>
      <c r="AI73" s="523">
        <v>24.5</v>
      </c>
      <c r="AJ73" s="523">
        <v>24.5</v>
      </c>
      <c r="AK73" s="523">
        <v>24.5</v>
      </c>
      <c r="AL73" s="531">
        <v>24.5</v>
      </c>
      <c r="AM73" s="524">
        <v>24.5</v>
      </c>
      <c r="AN73" s="523">
        <v>24.5</v>
      </c>
      <c r="AO73" s="523">
        <v>24.5</v>
      </c>
      <c r="AP73" s="523">
        <v>24.5</v>
      </c>
      <c r="AQ73" s="523">
        <v>24.5</v>
      </c>
      <c r="AR73" s="523">
        <v>24.5</v>
      </c>
      <c r="AS73" s="523">
        <v>24.5</v>
      </c>
      <c r="AT73" s="523">
        <v>24.5</v>
      </c>
      <c r="AU73" s="523">
        <v>24.5</v>
      </c>
      <c r="AV73" s="523">
        <v>24.5</v>
      </c>
      <c r="AW73" s="523">
        <v>24.5</v>
      </c>
      <c r="AX73" s="531">
        <v>24.5</v>
      </c>
      <c r="AY73" s="523">
        <v>24.5</v>
      </c>
      <c r="AZ73" s="523">
        <v>24.5</v>
      </c>
      <c r="BA73" s="523">
        <v>24.5</v>
      </c>
      <c r="BB73" s="523">
        <v>24.5</v>
      </c>
      <c r="BC73" s="523">
        <v>24.5</v>
      </c>
      <c r="BD73" s="523">
        <v>24.5</v>
      </c>
      <c r="BE73" s="523">
        <v>24.5</v>
      </c>
      <c r="BF73" s="523">
        <v>24.5</v>
      </c>
      <c r="BG73" s="523">
        <v>24.5</v>
      </c>
      <c r="BH73" s="523">
        <v>24.5</v>
      </c>
      <c r="BI73" s="523">
        <v>24.5</v>
      </c>
      <c r="BJ73" s="531">
        <v>24.5</v>
      </c>
      <c r="BK73" s="523">
        <v>24.5</v>
      </c>
      <c r="BL73" s="523">
        <v>24.5</v>
      </c>
      <c r="BM73" s="523">
        <v>24.5</v>
      </c>
      <c r="BN73" s="523">
        <v>24.5</v>
      </c>
      <c r="BO73" s="523">
        <v>24.5</v>
      </c>
      <c r="BP73" s="523">
        <v>24.5</v>
      </c>
      <c r="BQ73" s="523">
        <v>24.5</v>
      </c>
      <c r="BR73" s="523">
        <v>24.5</v>
      </c>
      <c r="BS73" s="523">
        <v>24.5</v>
      </c>
      <c r="BT73" s="523">
        <v>24.5</v>
      </c>
      <c r="BU73" s="523">
        <v>24.5</v>
      </c>
      <c r="BV73" s="523">
        <v>24.5</v>
      </c>
      <c r="BW73" s="561" t="s">
        <v>77</v>
      </c>
      <c r="BX73" s="285" t="s">
        <v>43</v>
      </c>
      <c r="BY73" s="242" t="s">
        <v>116</v>
      </c>
    </row>
    <row r="74" spans="1:94" s="107" customFormat="1" ht="23.1" customHeight="1" outlineLevel="1">
      <c r="A74" s="286"/>
      <c r="B74" s="455" t="s">
        <v>119</v>
      </c>
      <c r="C74" s="132">
        <v>23.3</v>
      </c>
      <c r="D74" s="132">
        <v>23.2</v>
      </c>
      <c r="E74" s="132">
        <v>23.1</v>
      </c>
      <c r="F74" s="132">
        <v>23.1</v>
      </c>
      <c r="G74" s="132">
        <v>22.4</v>
      </c>
      <c r="H74" s="132">
        <v>22</v>
      </c>
      <c r="I74" s="132">
        <v>21.5</v>
      </c>
      <c r="J74" s="132">
        <v>20.9</v>
      </c>
      <c r="K74" s="132">
        <v>20.7</v>
      </c>
      <c r="L74" s="132">
        <v>21</v>
      </c>
      <c r="M74" s="523">
        <v>21.1</v>
      </c>
      <c r="N74" s="531">
        <v>20.9</v>
      </c>
      <c r="O74" s="524">
        <v>20.3</v>
      </c>
      <c r="P74" s="522">
        <v>20</v>
      </c>
      <c r="Q74" s="562">
        <v>20</v>
      </c>
      <c r="R74" s="560">
        <v>20.100000000000001</v>
      </c>
      <c r="S74" s="523">
        <v>20.9</v>
      </c>
      <c r="T74" s="522">
        <v>21.1</v>
      </c>
      <c r="U74" s="522">
        <v>21.1</v>
      </c>
      <c r="V74" s="523">
        <v>21.4</v>
      </c>
      <c r="W74" s="523">
        <v>21.2</v>
      </c>
      <c r="X74" s="523">
        <v>21.5</v>
      </c>
      <c r="Y74" s="560">
        <v>21.7</v>
      </c>
      <c r="Z74" s="531">
        <v>21.7</v>
      </c>
      <c r="AA74" s="524">
        <v>21.6</v>
      </c>
      <c r="AB74" s="523">
        <v>21.7</v>
      </c>
      <c r="AC74" s="523">
        <v>21.8</v>
      </c>
      <c r="AD74" s="523">
        <v>22</v>
      </c>
      <c r="AE74" s="523">
        <v>22.1</v>
      </c>
      <c r="AF74" s="523">
        <v>21.9</v>
      </c>
      <c r="AG74" s="523">
        <v>22</v>
      </c>
      <c r="AH74" s="523">
        <v>22.2</v>
      </c>
      <c r="AI74" s="523">
        <v>22.4</v>
      </c>
      <c r="AJ74" s="523">
        <v>22.4</v>
      </c>
      <c r="AK74" s="523">
        <v>22.3</v>
      </c>
      <c r="AL74" s="531">
        <v>22.2</v>
      </c>
      <c r="AM74" s="524">
        <v>22.2</v>
      </c>
      <c r="AN74" s="523">
        <v>22.6</v>
      </c>
      <c r="AO74" s="523">
        <v>22.3</v>
      </c>
      <c r="AP74" s="535">
        <v>22.72</v>
      </c>
      <c r="AQ74" s="535">
        <v>22.67</v>
      </c>
      <c r="AR74" s="535">
        <v>21.94</v>
      </c>
      <c r="AS74" s="535">
        <f>+'[9]Taxa de Câmbio_BCSTP'!$G$22</f>
        <v>21.58</v>
      </c>
      <c r="AT74" s="535">
        <f>+'[9]Taxa de Câmbio_BCSTP'!$G$21</f>
        <v>20.88</v>
      </c>
      <c r="AU74" s="535">
        <f>+'[9]Taxa de Câmbio_BCSTP'!$G$20</f>
        <v>20.91</v>
      </c>
      <c r="AV74" s="535">
        <f>+'[9]Taxa de Câmbio_BCSTP'!$G$19</f>
        <v>20.96</v>
      </c>
      <c r="AW74" s="535">
        <f>+'[9]Taxa de Câmbio_BCSTP'!$G$18</f>
        <v>20.88</v>
      </c>
      <c r="AX74" s="536">
        <f>+'[9]Taxa de Câmbio_BCSTP'!$G$17</f>
        <v>20.309999999999999</v>
      </c>
      <c r="AY74" s="535">
        <f>+'[9]Taxa de Câmbio_BCSTP'!$G$15</f>
        <v>20.28</v>
      </c>
      <c r="AZ74" s="535">
        <f>+'[9]Taxa de Câmbio_BCSTP'!$G$14</f>
        <v>20.399999999999999</v>
      </c>
      <c r="BA74" s="535">
        <f>+'[9]Taxa de Câmbio_BCSTP'!$G$13</f>
        <v>20.72</v>
      </c>
      <c r="BB74" s="535">
        <v>20.69</v>
      </c>
      <c r="BC74" s="535">
        <v>20.329999999999998</v>
      </c>
      <c r="BD74" s="535">
        <v>20.47</v>
      </c>
      <c r="BE74" s="535">
        <v>20.88</v>
      </c>
      <c r="BF74" s="535">
        <v>20.96</v>
      </c>
      <c r="BG74" s="535">
        <v>20.95</v>
      </c>
      <c r="BH74" s="535">
        <v>21.28</v>
      </c>
      <c r="BI74" s="535">
        <v>21.6</v>
      </c>
      <c r="BJ74" s="536">
        <v>21.84</v>
      </c>
      <c r="BK74" s="535">
        <v>21.8</v>
      </c>
      <c r="BL74" s="535">
        <v>21.76</v>
      </c>
      <c r="BM74" s="535">
        <v>22.4</v>
      </c>
      <c r="BN74" s="535">
        <v>22.75</v>
      </c>
      <c r="BO74" s="535">
        <v>23.35</v>
      </c>
      <c r="BP74" s="535">
        <v>23.34</v>
      </c>
      <c r="BQ74" s="535">
        <v>24.2</v>
      </c>
      <c r="BR74" s="535">
        <v>24.35</v>
      </c>
      <c r="BS74" s="535">
        <v>24.88</v>
      </c>
      <c r="BT74" s="535">
        <v>25.14</v>
      </c>
      <c r="BU74" s="535">
        <v>24.26</v>
      </c>
      <c r="BV74" s="535">
        <v>23.35</v>
      </c>
      <c r="BW74" s="561" t="s">
        <v>77</v>
      </c>
      <c r="BX74" s="285" t="s">
        <v>43</v>
      </c>
      <c r="BY74" s="242" t="s">
        <v>116</v>
      </c>
    </row>
    <row r="75" spans="1:94" s="107" customFormat="1" ht="18" outlineLevel="1">
      <c r="A75" s="286"/>
      <c r="B75" s="455" t="s">
        <v>120</v>
      </c>
      <c r="C75" s="563">
        <v>1.1000000000000001</v>
      </c>
      <c r="D75" s="563">
        <v>1.1000000000000001</v>
      </c>
      <c r="E75" s="563">
        <v>1.1000000000000001</v>
      </c>
      <c r="F75" s="563">
        <v>1.1000000000000001</v>
      </c>
      <c r="G75" s="563">
        <v>1.1000000000000001</v>
      </c>
      <c r="H75" s="563">
        <v>1.1000000000000001</v>
      </c>
      <c r="I75" s="563">
        <v>1.2</v>
      </c>
      <c r="J75" s="563">
        <v>1.2</v>
      </c>
      <c r="K75" s="563">
        <v>1.2</v>
      </c>
      <c r="L75" s="563">
        <v>1.2</v>
      </c>
      <c r="M75" s="535">
        <v>1.17</v>
      </c>
      <c r="N75" s="536">
        <v>1.18</v>
      </c>
      <c r="O75" s="564">
        <v>1.22</v>
      </c>
      <c r="P75" s="535">
        <v>1.2</v>
      </c>
      <c r="Q75" s="565">
        <v>1.23</v>
      </c>
      <c r="R75" s="563">
        <v>1.23</v>
      </c>
      <c r="S75" s="535">
        <v>1.18</v>
      </c>
      <c r="T75" s="535">
        <v>1.2</v>
      </c>
      <c r="U75" s="535">
        <v>1.2</v>
      </c>
      <c r="V75" s="535">
        <v>1.1499999999999999</v>
      </c>
      <c r="W75" s="535">
        <v>1.17</v>
      </c>
      <c r="X75" s="535">
        <v>1.1499999999999999</v>
      </c>
      <c r="Y75" s="563">
        <v>1.1399999999999999</v>
      </c>
      <c r="Z75" s="536">
        <v>1.1399999999999999</v>
      </c>
      <c r="AA75" s="564">
        <v>1.1399999999999999</v>
      </c>
      <c r="AB75" s="535">
        <v>1.1399999999999999</v>
      </c>
      <c r="AC75" s="535">
        <v>1.1299999999999999</v>
      </c>
      <c r="AD75" s="535">
        <v>1.1200000000000001</v>
      </c>
      <c r="AE75" s="535">
        <v>1.1200000000000001</v>
      </c>
      <c r="AF75" s="535">
        <v>1.1299999999999999</v>
      </c>
      <c r="AG75" s="535">
        <v>1.1200000000000001</v>
      </c>
      <c r="AH75" s="535">
        <v>1.1100000000000001</v>
      </c>
      <c r="AI75" s="535">
        <v>1.1000000000000001</v>
      </c>
      <c r="AJ75" s="535">
        <v>1.1100000000000001</v>
      </c>
      <c r="AK75" s="535">
        <v>1.1100000000000001</v>
      </c>
      <c r="AL75" s="536">
        <v>1.1100000000000001</v>
      </c>
      <c r="AM75" s="564">
        <v>1.1100000000000001</v>
      </c>
      <c r="AN75" s="535">
        <v>1.0900000000000001</v>
      </c>
      <c r="AO75" s="535">
        <v>1.1100000000000001</v>
      </c>
      <c r="AP75" s="535">
        <v>1.0900000000000001</v>
      </c>
      <c r="AQ75" s="535">
        <v>1.0900000000000001</v>
      </c>
      <c r="AR75" s="535">
        <v>1.1299999999999999</v>
      </c>
      <c r="AS75" s="535">
        <v>1.1499999999999999</v>
      </c>
      <c r="AT75" s="535">
        <v>1.18</v>
      </c>
      <c r="AU75" s="535">
        <v>1.18</v>
      </c>
      <c r="AV75" s="535">
        <v>1.18</v>
      </c>
      <c r="AW75" s="535">
        <v>1.18</v>
      </c>
      <c r="AX75" s="536">
        <v>1.22</v>
      </c>
      <c r="AY75" s="535">
        <v>1.22</v>
      </c>
      <c r="AZ75" s="535">
        <v>1.21</v>
      </c>
      <c r="BA75" s="535">
        <v>1.19</v>
      </c>
      <c r="BB75" s="566">
        <v>1.2</v>
      </c>
      <c r="BC75" s="566">
        <v>1.22</v>
      </c>
      <c r="BD75" s="566">
        <v>1.2</v>
      </c>
      <c r="BE75" s="535">
        <v>1.18</v>
      </c>
      <c r="BF75" s="566">
        <v>1.18</v>
      </c>
      <c r="BG75" s="566">
        <v>1.18</v>
      </c>
      <c r="BH75" s="566">
        <v>1.1599999999999999</v>
      </c>
      <c r="BI75" s="535">
        <v>1.1399999999999999</v>
      </c>
      <c r="BJ75" s="536">
        <v>1.1299999999999999</v>
      </c>
      <c r="BK75" s="535">
        <v>1.1299999999999999</v>
      </c>
      <c r="BL75" s="535">
        <v>1.1299999999999999</v>
      </c>
      <c r="BM75" s="535">
        <v>1.1000000000000001</v>
      </c>
      <c r="BN75" s="535">
        <v>1.08</v>
      </c>
      <c r="BO75" s="535">
        <v>1.06</v>
      </c>
      <c r="BP75" s="535">
        <v>1.06</v>
      </c>
      <c r="BQ75" s="535">
        <v>1.02</v>
      </c>
      <c r="BR75" s="535">
        <v>1.01</v>
      </c>
      <c r="BS75" s="535">
        <v>0.99</v>
      </c>
      <c r="BT75" s="535">
        <v>0.98</v>
      </c>
      <c r="BU75" s="535">
        <v>1.02</v>
      </c>
      <c r="BV75" s="535">
        <v>1.06</v>
      </c>
      <c r="BW75" s="561" t="s">
        <v>77</v>
      </c>
      <c r="BX75" s="144" t="s">
        <v>57</v>
      </c>
      <c r="BY75" s="242" t="s">
        <v>116</v>
      </c>
    </row>
    <row r="76" spans="1:94" s="107" customFormat="1" ht="18" outlineLevel="1">
      <c r="A76" s="286"/>
      <c r="B76" s="455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523"/>
      <c r="N76" s="531"/>
      <c r="O76" s="524"/>
      <c r="P76" s="522"/>
      <c r="Q76" s="567"/>
      <c r="R76" s="558"/>
      <c r="S76" s="523"/>
      <c r="T76" s="522"/>
      <c r="U76" s="522"/>
      <c r="V76" s="523"/>
      <c r="W76" s="523"/>
      <c r="X76" s="523"/>
      <c r="Y76" s="560"/>
      <c r="Z76" s="531"/>
      <c r="AA76" s="524"/>
      <c r="AB76" s="523"/>
      <c r="AC76" s="523"/>
      <c r="AD76" s="523"/>
      <c r="AE76" s="523"/>
      <c r="AF76" s="523"/>
      <c r="AG76" s="523"/>
      <c r="AH76" s="523"/>
      <c r="AI76" s="523"/>
      <c r="AJ76" s="523"/>
      <c r="AK76" s="523"/>
      <c r="AL76" s="531"/>
      <c r="AM76" s="524"/>
      <c r="AN76" s="523"/>
      <c r="AO76" s="523"/>
      <c r="AP76" s="523"/>
      <c r="AQ76" s="523"/>
      <c r="AR76" s="523"/>
      <c r="AS76" s="523"/>
      <c r="AT76" s="523"/>
      <c r="AU76" s="523"/>
      <c r="AV76" s="523"/>
      <c r="AW76" s="523"/>
      <c r="AX76" s="531"/>
      <c r="AY76" s="523"/>
      <c r="AZ76" s="523"/>
      <c r="BA76" s="523"/>
      <c r="BB76" s="523"/>
      <c r="BC76" s="523"/>
      <c r="BD76" s="523"/>
      <c r="BE76" s="523"/>
      <c r="BF76" s="523"/>
      <c r="BG76" s="523"/>
      <c r="BH76" s="523"/>
      <c r="BI76" s="523"/>
      <c r="BJ76" s="531"/>
      <c r="BK76" s="523"/>
      <c r="BL76" s="523"/>
      <c r="BM76" s="523"/>
      <c r="BN76" s="523"/>
      <c r="BO76" s="523"/>
      <c r="BP76" s="523"/>
      <c r="BQ76" s="523"/>
      <c r="BR76" s="523"/>
      <c r="BS76" s="523"/>
      <c r="BT76" s="523"/>
      <c r="BU76" s="523"/>
      <c r="BV76" s="523"/>
      <c r="BW76" s="231"/>
      <c r="BX76" s="285"/>
      <c r="BY76" s="242"/>
    </row>
    <row r="77" spans="1:94" s="107" customFormat="1" ht="3" customHeight="1" outlineLevel="1">
      <c r="A77" s="112"/>
      <c r="B77" s="568"/>
      <c r="C77" s="469"/>
      <c r="D77" s="469"/>
      <c r="E77" s="469"/>
      <c r="F77" s="569"/>
      <c r="G77" s="569"/>
      <c r="H77" s="569"/>
      <c r="I77" s="569"/>
      <c r="J77" s="569"/>
      <c r="K77" s="469"/>
      <c r="L77" s="469"/>
      <c r="M77" s="469"/>
      <c r="N77" s="570"/>
      <c r="O77" s="571"/>
      <c r="P77" s="569"/>
      <c r="Q77" s="569"/>
      <c r="R77" s="569"/>
      <c r="S77" s="569"/>
      <c r="T77" s="569"/>
      <c r="U77" s="469"/>
      <c r="V77" s="469"/>
      <c r="W77" s="469"/>
      <c r="X77" s="469"/>
      <c r="Y77" s="469"/>
      <c r="Z77" s="470"/>
      <c r="AA77" s="504"/>
      <c r="AB77" s="469"/>
      <c r="AC77" s="469"/>
      <c r="AD77" s="469"/>
      <c r="AE77" s="469"/>
      <c r="AF77" s="469"/>
      <c r="AG77" s="469"/>
      <c r="AH77" s="469"/>
      <c r="AI77" s="469"/>
      <c r="AJ77" s="469"/>
      <c r="AK77" s="469"/>
      <c r="AL77" s="470"/>
      <c r="AM77" s="504"/>
      <c r="AN77" s="469"/>
      <c r="AO77" s="469"/>
      <c r="AP77" s="469"/>
      <c r="AQ77" s="469"/>
      <c r="AR77" s="469"/>
      <c r="AS77" s="469"/>
      <c r="AT77" s="469"/>
      <c r="AU77" s="469"/>
      <c r="AV77" s="469"/>
      <c r="AW77" s="469"/>
      <c r="AX77" s="470"/>
      <c r="AY77" s="469"/>
      <c r="AZ77" s="469"/>
      <c r="BA77" s="469"/>
      <c r="BB77" s="469"/>
      <c r="BC77" s="469"/>
      <c r="BD77" s="469"/>
      <c r="BE77" s="469"/>
      <c r="BF77" s="469"/>
      <c r="BG77" s="469"/>
      <c r="BH77" s="469"/>
      <c r="BI77" s="469"/>
      <c r="BJ77" s="470"/>
      <c r="BK77" s="469"/>
      <c r="BL77" s="469"/>
      <c r="BM77" s="469"/>
      <c r="BN77" s="469"/>
      <c r="BO77" s="469"/>
      <c r="BP77" s="469"/>
      <c r="BQ77" s="469"/>
      <c r="BR77" s="469"/>
      <c r="BS77" s="469"/>
      <c r="BT77" s="469"/>
      <c r="BU77" s="469"/>
      <c r="BV77" s="469"/>
      <c r="BW77" s="227"/>
      <c r="BX77" s="321"/>
      <c r="BY77" s="270"/>
    </row>
    <row r="78" spans="1:94" s="178" customFormat="1" ht="18" outlineLevel="1">
      <c r="A78" s="295" t="s">
        <v>390</v>
      </c>
      <c r="B78" s="295" t="s">
        <v>114</v>
      </c>
      <c r="C78" s="684"/>
      <c r="D78" s="684"/>
      <c r="E78" s="684"/>
      <c r="F78" s="684"/>
      <c r="G78" s="684"/>
      <c r="H78" s="684"/>
      <c r="I78" s="684"/>
      <c r="J78" s="684"/>
      <c r="K78" s="684"/>
      <c r="L78" s="684"/>
      <c r="M78" s="686"/>
      <c r="N78" s="687"/>
      <c r="O78" s="688"/>
      <c r="P78" s="697"/>
      <c r="Q78" s="698"/>
      <c r="R78" s="686"/>
      <c r="S78" s="697"/>
      <c r="T78" s="697"/>
      <c r="U78" s="697"/>
      <c r="V78" s="686"/>
      <c r="W78" s="686"/>
      <c r="X78" s="686"/>
      <c r="Y78" s="686"/>
      <c r="Z78" s="687"/>
      <c r="AA78" s="688"/>
      <c r="AB78" s="686"/>
      <c r="AC78" s="686"/>
      <c r="AD78" s="686"/>
      <c r="AE78" s="686"/>
      <c r="AF78" s="686"/>
      <c r="AG78" s="686"/>
      <c r="AH78" s="686"/>
      <c r="AI78" s="686"/>
      <c r="AJ78" s="686"/>
      <c r="AK78" s="686"/>
      <c r="AL78" s="687"/>
      <c r="AM78" s="688"/>
      <c r="AN78" s="686"/>
      <c r="AO78" s="686"/>
      <c r="AP78" s="686"/>
      <c r="AQ78" s="686"/>
      <c r="AR78" s="686"/>
      <c r="AS78" s="686"/>
      <c r="AT78" s="686"/>
      <c r="AU78" s="686"/>
      <c r="AV78" s="686"/>
      <c r="AW78" s="686"/>
      <c r="AX78" s="687"/>
      <c r="AY78" s="686"/>
      <c r="AZ78" s="686"/>
      <c r="BA78" s="686"/>
      <c r="BB78" s="686"/>
      <c r="BC78" s="686"/>
      <c r="BD78" s="686"/>
      <c r="BE78" s="686"/>
      <c r="BF78" s="686"/>
      <c r="BG78" s="686"/>
      <c r="BH78" s="686"/>
      <c r="BI78" s="686"/>
      <c r="BJ78" s="687"/>
      <c r="BK78" s="686"/>
      <c r="BL78" s="686"/>
      <c r="BM78" s="686"/>
      <c r="BN78" s="686"/>
      <c r="BO78" s="686"/>
      <c r="BP78" s="686"/>
      <c r="BQ78" s="686"/>
      <c r="BR78" s="686"/>
      <c r="BS78" s="686"/>
      <c r="BT78" s="686"/>
      <c r="BU78" s="686"/>
      <c r="BV78" s="686"/>
      <c r="BW78" s="213"/>
      <c r="BX78" s="300"/>
      <c r="BY78" s="226"/>
    </row>
    <row r="79" spans="1:94" s="178" customFormat="1" ht="18" outlineLevel="1">
      <c r="A79" s="313"/>
      <c r="B79" s="446" t="s">
        <v>58</v>
      </c>
      <c r="C79" s="699">
        <v>109.3</v>
      </c>
      <c r="D79" s="699">
        <v>109.3</v>
      </c>
      <c r="E79" s="699">
        <v>109.3</v>
      </c>
      <c r="F79" s="699">
        <v>109.3</v>
      </c>
      <c r="G79" s="699">
        <v>109.4</v>
      </c>
      <c r="H79" s="699">
        <v>109.4</v>
      </c>
      <c r="I79" s="699">
        <v>109.5</v>
      </c>
      <c r="J79" s="699">
        <v>109.5</v>
      </c>
      <c r="K79" s="699">
        <v>109.5</v>
      </c>
      <c r="L79" s="699">
        <v>109.5</v>
      </c>
      <c r="M79" s="700">
        <v>109.4</v>
      </c>
      <c r="N79" s="701">
        <v>109.5</v>
      </c>
      <c r="O79" s="702">
        <v>114.3</v>
      </c>
      <c r="P79" s="700">
        <v>118</v>
      </c>
      <c r="Q79" s="703">
        <v>118.6</v>
      </c>
      <c r="R79" s="699">
        <v>119</v>
      </c>
      <c r="S79" s="700">
        <v>119.6</v>
      </c>
      <c r="T79" s="700">
        <v>120</v>
      </c>
      <c r="U79" s="700">
        <v>122</v>
      </c>
      <c r="V79" s="700">
        <v>122.9</v>
      </c>
      <c r="W79" s="700">
        <v>125.2</v>
      </c>
      <c r="X79" s="700">
        <v>126.4</v>
      </c>
      <c r="Y79" s="704">
        <v>126.7</v>
      </c>
      <c r="Z79" s="701">
        <v>126.6</v>
      </c>
      <c r="AA79" s="702">
        <v>126.8</v>
      </c>
      <c r="AB79" s="700">
        <v>126.9</v>
      </c>
      <c r="AC79" s="700">
        <v>127</v>
      </c>
      <c r="AD79" s="700">
        <v>127.1</v>
      </c>
      <c r="AE79" s="700">
        <v>127.7</v>
      </c>
      <c r="AF79" s="700">
        <v>129.1</v>
      </c>
      <c r="AG79" s="700">
        <v>129.5</v>
      </c>
      <c r="AH79" s="700">
        <v>130.4</v>
      </c>
      <c r="AI79" s="700">
        <v>130.80000000000001</v>
      </c>
      <c r="AJ79" s="700">
        <v>135.6</v>
      </c>
      <c r="AK79" s="700">
        <v>138.6</v>
      </c>
      <c r="AL79" s="701">
        <v>138.9</v>
      </c>
      <c r="AM79" s="702">
        <v>139.757662628052</v>
      </c>
      <c r="AN79" s="700">
        <v>139.48529566299101</v>
      </c>
      <c r="AO79" s="700">
        <v>140.89238550774101</v>
      </c>
      <c r="AP79" s="700">
        <v>143.151833248277</v>
      </c>
      <c r="AQ79" s="700">
        <v>143.643406991295</v>
      </c>
      <c r="AR79" s="700">
        <v>146.241784213562</v>
      </c>
      <c r="AS79" s="700">
        <v>145.6</v>
      </c>
      <c r="AT79" s="700">
        <v>147.9</v>
      </c>
      <c r="AU79" s="700">
        <v>149.6</v>
      </c>
      <c r="AV79" s="700">
        <v>151</v>
      </c>
      <c r="AW79" s="700">
        <v>151.69999999999999</v>
      </c>
      <c r="AX79" s="701">
        <v>152.4</v>
      </c>
      <c r="AY79" s="700">
        <v>152.5</v>
      </c>
      <c r="AZ79" s="700">
        <v>151.9</v>
      </c>
      <c r="BA79" s="700">
        <v>149.9</v>
      </c>
      <c r="BB79" s="700">
        <v>151.1</v>
      </c>
      <c r="BC79" s="700">
        <v>152</v>
      </c>
      <c r="BD79" s="700">
        <v>151.6</v>
      </c>
      <c r="BE79" s="700">
        <v>150.80000000000001</v>
      </c>
      <c r="BF79" s="700">
        <v>150.4</v>
      </c>
      <c r="BG79" s="700">
        <v>149.30000000000001</v>
      </c>
      <c r="BH79" s="700">
        <v>147.69999999999999</v>
      </c>
      <c r="BI79" s="700">
        <v>146.6</v>
      </c>
      <c r="BJ79" s="701">
        <v>144.69999999999999</v>
      </c>
      <c r="BK79" s="700">
        <v>143.19999999999999</v>
      </c>
      <c r="BL79" s="700">
        <v>141.9</v>
      </c>
      <c r="BM79" s="700">
        <v>137.5</v>
      </c>
      <c r="BN79" s="700">
        <v>133.9</v>
      </c>
      <c r="BO79" s="700">
        <v>132.6</v>
      </c>
      <c r="BP79" s="700">
        <v>134</v>
      </c>
      <c r="BQ79" s="700">
        <v>132.69999999999999</v>
      </c>
      <c r="BR79" s="700">
        <v>132.6</v>
      </c>
      <c r="BS79" s="700">
        <v>131.9</v>
      </c>
      <c r="BT79" s="700">
        <v>133.19999999999999</v>
      </c>
      <c r="BU79" s="700">
        <v>132.4</v>
      </c>
      <c r="BV79" s="700">
        <v>139.1</v>
      </c>
      <c r="BW79" s="213" t="s">
        <v>241</v>
      </c>
      <c r="BX79" s="319" t="s">
        <v>43</v>
      </c>
      <c r="BY79" s="226" t="s">
        <v>117</v>
      </c>
    </row>
    <row r="80" spans="1:94" s="178" customFormat="1" ht="18" outlineLevel="1">
      <c r="A80" s="313"/>
      <c r="B80" s="446" t="s">
        <v>59</v>
      </c>
      <c r="C80" s="699">
        <v>106</v>
      </c>
      <c r="D80" s="699">
        <v>105.9</v>
      </c>
      <c r="E80" s="699">
        <v>105</v>
      </c>
      <c r="F80" s="699">
        <v>105</v>
      </c>
      <c r="G80" s="699">
        <v>104.4</v>
      </c>
      <c r="H80" s="699">
        <v>106.2</v>
      </c>
      <c r="I80" s="699">
        <v>108</v>
      </c>
      <c r="J80" s="699">
        <v>107</v>
      </c>
      <c r="K80" s="699">
        <v>105.9</v>
      </c>
      <c r="L80" s="699">
        <v>105.4</v>
      </c>
      <c r="M80" s="700">
        <v>105.7</v>
      </c>
      <c r="N80" s="701">
        <v>107</v>
      </c>
      <c r="O80" s="702">
        <v>112.5</v>
      </c>
      <c r="P80" s="700">
        <v>117</v>
      </c>
      <c r="Q80" s="703">
        <v>116</v>
      </c>
      <c r="R80" s="700">
        <v>116</v>
      </c>
      <c r="S80" s="700">
        <v>116.4</v>
      </c>
      <c r="T80" s="700">
        <v>118</v>
      </c>
      <c r="U80" s="700">
        <v>120</v>
      </c>
      <c r="V80" s="700">
        <v>122.9</v>
      </c>
      <c r="W80" s="700">
        <v>125.7</v>
      </c>
      <c r="X80" s="700">
        <v>128.30000000000001</v>
      </c>
      <c r="Y80" s="700">
        <v>128.1</v>
      </c>
      <c r="Z80" s="701">
        <v>129.19999999999999</v>
      </c>
      <c r="AA80" s="702">
        <v>129.67576406032401</v>
      </c>
      <c r="AB80" s="700">
        <v>130.988871956049</v>
      </c>
      <c r="AC80" s="700">
        <v>129.55988201581999</v>
      </c>
      <c r="AD80" s="700">
        <v>129.33883423559999</v>
      </c>
      <c r="AE80" s="700">
        <v>130.069774834996</v>
      </c>
      <c r="AF80" s="700">
        <v>131.890142370109</v>
      </c>
      <c r="AG80" s="700">
        <v>133.15431265044199</v>
      </c>
      <c r="AH80" s="700">
        <v>134.24734693252</v>
      </c>
      <c r="AI80" s="700">
        <v>133.55735257363401</v>
      </c>
      <c r="AJ80" s="700">
        <v>139.10026660779599</v>
      </c>
      <c r="AK80" s="700">
        <v>143.93760556948399</v>
      </c>
      <c r="AL80" s="701">
        <v>146.425641313699</v>
      </c>
      <c r="AM80" s="702">
        <v>148.80569573777501</v>
      </c>
      <c r="AN80" s="700">
        <v>149.095940721484</v>
      </c>
      <c r="AO80" s="700">
        <v>149.12272302746899</v>
      </c>
      <c r="AP80" s="700">
        <v>153.20316139256499</v>
      </c>
      <c r="AQ80" s="700">
        <v>154.728098853527</v>
      </c>
      <c r="AR80" s="700">
        <v>157.03465892862999</v>
      </c>
      <c r="AS80" s="700">
        <v>157.4</v>
      </c>
      <c r="AT80" s="700">
        <v>159.69999999999999</v>
      </c>
      <c r="AU80" s="700">
        <v>161.4</v>
      </c>
      <c r="AV80" s="700">
        <v>164.9</v>
      </c>
      <c r="AW80" s="700">
        <v>166.2</v>
      </c>
      <c r="AX80" s="701">
        <v>167</v>
      </c>
      <c r="AY80" s="700">
        <v>166.5</v>
      </c>
      <c r="AZ80" s="700">
        <v>166.3</v>
      </c>
      <c r="BA80" s="700">
        <v>163.6</v>
      </c>
      <c r="BB80" s="700">
        <v>163.9</v>
      </c>
      <c r="BC80" s="700">
        <v>164.3</v>
      </c>
      <c r="BD80" s="700">
        <v>163.4</v>
      </c>
      <c r="BE80" s="700">
        <v>163.19999999999999</v>
      </c>
      <c r="BF80" s="700">
        <v>165.4</v>
      </c>
      <c r="BG80" s="700">
        <v>164.4</v>
      </c>
      <c r="BH80" s="700">
        <v>162.9</v>
      </c>
      <c r="BI80" s="700">
        <v>161.9</v>
      </c>
      <c r="BJ80" s="701">
        <v>160.80000000000001</v>
      </c>
      <c r="BK80" s="700">
        <v>159</v>
      </c>
      <c r="BL80" s="700">
        <v>159.5</v>
      </c>
      <c r="BM80" s="700">
        <v>153.6</v>
      </c>
      <c r="BN80" s="700">
        <v>149.4</v>
      </c>
      <c r="BO80" s="700">
        <v>147.9</v>
      </c>
      <c r="BP80" s="700">
        <v>150.80000000000001</v>
      </c>
      <c r="BQ80" s="700">
        <v>152.4</v>
      </c>
      <c r="BR80" s="700">
        <v>156.4</v>
      </c>
      <c r="BS80" s="700">
        <v>159.1</v>
      </c>
      <c r="BT80" s="700">
        <v>162.80000000000001</v>
      </c>
      <c r="BU80" s="700">
        <v>164.4</v>
      </c>
      <c r="BV80" s="700">
        <v>175.5</v>
      </c>
      <c r="BW80" s="213" t="s">
        <v>241</v>
      </c>
      <c r="BX80" s="319" t="s">
        <v>43</v>
      </c>
      <c r="BY80" s="226" t="s">
        <v>117</v>
      </c>
    </row>
    <row r="81" spans="1:77" s="107" customFormat="1" ht="12" customHeight="1">
      <c r="A81" s="111"/>
      <c r="B81" s="111"/>
      <c r="C81" s="572"/>
      <c r="D81" s="572"/>
      <c r="E81" s="572"/>
      <c r="F81" s="572"/>
      <c r="G81" s="572"/>
      <c r="H81" s="572"/>
      <c r="I81" s="573"/>
      <c r="J81" s="572"/>
      <c r="K81" s="572"/>
      <c r="L81" s="572"/>
      <c r="M81" s="572"/>
      <c r="N81" s="572"/>
      <c r="O81" s="572"/>
      <c r="P81" s="572"/>
      <c r="Q81" s="573"/>
      <c r="R81" s="572"/>
      <c r="S81" s="572"/>
      <c r="T81" s="572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2"/>
      <c r="AL81" s="572"/>
      <c r="AM81" s="572"/>
      <c r="AN81" s="572"/>
      <c r="AO81" s="572"/>
      <c r="AP81" s="572"/>
      <c r="AQ81" s="572"/>
      <c r="AR81" s="572"/>
      <c r="AS81" s="572"/>
      <c r="AT81" s="572"/>
      <c r="AU81" s="572"/>
      <c r="AV81" s="572"/>
      <c r="AW81" s="572"/>
      <c r="AX81" s="572"/>
      <c r="AY81" s="572"/>
      <c r="AZ81" s="572"/>
      <c r="BA81" s="572"/>
      <c r="BB81" s="572"/>
      <c r="BC81" s="572"/>
      <c r="BD81" s="572"/>
      <c r="BE81" s="572"/>
      <c r="BF81" s="572"/>
      <c r="BG81" s="572"/>
      <c r="BH81" s="572"/>
      <c r="BI81" s="572"/>
      <c r="BJ81" s="574"/>
      <c r="BK81" s="572"/>
      <c r="BL81" s="572"/>
      <c r="BM81" s="572"/>
      <c r="BN81" s="572"/>
      <c r="BO81" s="572"/>
      <c r="BP81" s="572"/>
      <c r="BQ81" s="572"/>
      <c r="BR81" s="572"/>
      <c r="BS81" s="572"/>
      <c r="BT81" s="572"/>
      <c r="BU81" s="572"/>
      <c r="BV81" s="572"/>
      <c r="BW81" s="121"/>
      <c r="BX81" s="121"/>
      <c r="BY81" s="575"/>
    </row>
    <row r="82" spans="1:77" s="107" customFormat="1" ht="22.5" customHeight="1">
      <c r="A82" s="111"/>
      <c r="B82" s="320"/>
      <c r="C82" s="469"/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576"/>
      <c r="AQ82" s="576"/>
      <c r="AR82" s="576"/>
      <c r="AS82" s="576"/>
      <c r="AT82" s="576"/>
      <c r="AU82" s="576"/>
      <c r="AV82" s="576"/>
      <c r="AW82" s="576"/>
      <c r="AX82" s="576"/>
      <c r="AY82" s="576"/>
      <c r="AZ82" s="576"/>
      <c r="BA82" s="576"/>
      <c r="BB82" s="576"/>
      <c r="BC82" s="576"/>
      <c r="BD82" s="576"/>
      <c r="BE82" s="576"/>
      <c r="BF82" s="576"/>
      <c r="BG82" s="576"/>
      <c r="BH82" s="576"/>
      <c r="BI82" s="576"/>
      <c r="BJ82" s="577"/>
      <c r="BK82" s="576"/>
      <c r="BL82" s="576"/>
      <c r="BM82" s="576"/>
      <c r="BN82" s="576"/>
      <c r="BO82" s="576"/>
      <c r="BP82" s="576"/>
      <c r="BQ82" s="576"/>
      <c r="BR82" s="576"/>
      <c r="BS82" s="576"/>
      <c r="BT82" s="576"/>
      <c r="BU82" s="576"/>
      <c r="BV82" s="576"/>
      <c r="BW82" s="109"/>
      <c r="BX82" s="109"/>
      <c r="BY82" s="270"/>
    </row>
    <row r="83" spans="1:77" ht="22.5" customHeight="1"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10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</row>
    <row r="84" spans="1:77" ht="22.5" customHeight="1">
      <c r="BW84" s="636"/>
    </row>
    <row r="173" spans="1:1" ht="22.5" customHeight="1">
      <c r="A173" s="32"/>
    </row>
    <row r="174" spans="1:1" ht="22.5" customHeight="1">
      <c r="A174" s="32"/>
    </row>
    <row r="175" spans="1:1" ht="22.5" customHeight="1">
      <c r="A175" s="32"/>
    </row>
    <row r="176" spans="1:1" ht="22.5" customHeight="1">
      <c r="A176" s="32"/>
    </row>
    <row r="177" spans="2:77" s="32" customFormat="1" ht="22.5" customHeight="1">
      <c r="B177" s="3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8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35"/>
      <c r="BX177" s="35"/>
      <c r="BY177" s="75"/>
    </row>
    <row r="178" spans="2:77" s="32" customFormat="1" ht="22.5" customHeight="1">
      <c r="B178" s="3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8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35"/>
      <c r="BX178" s="35"/>
      <c r="BY178" s="75"/>
    </row>
    <row r="179" spans="2:77" s="32" customFormat="1" ht="22.5" customHeight="1">
      <c r="B179" s="3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8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35"/>
      <c r="BX179" s="35"/>
      <c r="BY179" s="75"/>
    </row>
    <row r="180" spans="2:77" s="32" customFormat="1" ht="22.5" customHeight="1">
      <c r="B180" s="3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8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35"/>
      <c r="BX180" s="35"/>
      <c r="BY180" s="75"/>
    </row>
    <row r="181" spans="2:77" s="32" customFormat="1" ht="22.5" customHeight="1">
      <c r="B181" s="3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8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35"/>
      <c r="BX181" s="35"/>
      <c r="BY181" s="75"/>
    </row>
    <row r="182" spans="2:77" s="32" customFormat="1" ht="22.5" customHeight="1">
      <c r="B182" s="3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8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35"/>
      <c r="BX182" s="35"/>
      <c r="BY182" s="75"/>
    </row>
    <row r="183" spans="2:77" s="32" customFormat="1" ht="22.5" customHeight="1">
      <c r="B183" s="3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8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35"/>
      <c r="BX183" s="35"/>
      <c r="BY183" s="75"/>
    </row>
    <row r="184" spans="2:77" s="32" customFormat="1" ht="22.5" customHeight="1">
      <c r="B184" s="3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8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35"/>
      <c r="BX184" s="35"/>
      <c r="BY184" s="75"/>
    </row>
    <row r="185" spans="2:77" s="32" customFormat="1" ht="22.5" customHeight="1">
      <c r="B185" s="3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8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35"/>
      <c r="BX185" s="35"/>
      <c r="BY185" s="75"/>
    </row>
    <row r="186" spans="2:77" s="32" customFormat="1" ht="22.5" customHeight="1">
      <c r="B186" s="3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8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35"/>
      <c r="BX186" s="35"/>
      <c r="BY186" s="75"/>
    </row>
    <row r="187" spans="2:77" s="32" customFormat="1" ht="22.5" customHeight="1">
      <c r="B187" s="3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8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35"/>
      <c r="BX187" s="35"/>
      <c r="BY187" s="75"/>
    </row>
    <row r="188" spans="2:77" s="32" customFormat="1" ht="22.5" customHeight="1">
      <c r="B188" s="3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8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35"/>
      <c r="BX188" s="35"/>
      <c r="BY188" s="75"/>
    </row>
    <row r="189" spans="2:77" s="32" customFormat="1" ht="22.5" customHeight="1">
      <c r="B189" s="3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8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35"/>
      <c r="BX189" s="35"/>
      <c r="BY189" s="75"/>
    </row>
    <row r="190" spans="2:77" s="32" customFormat="1" ht="22.5" customHeight="1">
      <c r="B190" s="3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8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35"/>
      <c r="BX190" s="35"/>
      <c r="BY190" s="75"/>
    </row>
    <row r="191" spans="2:77" s="32" customFormat="1" ht="22.5" customHeight="1">
      <c r="B191" s="3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8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35"/>
      <c r="BX191" s="35"/>
      <c r="BY191" s="75"/>
    </row>
    <row r="192" spans="2:77" s="32" customFormat="1" ht="22.5" customHeight="1">
      <c r="B192" s="3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8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35"/>
      <c r="BX192" s="35"/>
      <c r="BY192" s="75"/>
    </row>
    <row r="193" spans="2:77" s="32" customFormat="1" ht="22.5" customHeight="1">
      <c r="B193" s="3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8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35"/>
      <c r="BX193" s="35"/>
      <c r="BY193" s="75"/>
    </row>
    <row r="194" spans="2:77" s="32" customFormat="1" ht="22.5" customHeight="1">
      <c r="B194" s="3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8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35"/>
      <c r="BX194" s="35"/>
      <c r="BY194" s="75"/>
    </row>
    <row r="195" spans="2:77" s="32" customFormat="1" ht="22.5" customHeight="1">
      <c r="B195" s="3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8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35"/>
      <c r="BX195" s="35"/>
      <c r="BY195" s="75"/>
    </row>
    <row r="196" spans="2:77" s="32" customFormat="1" ht="22.5" customHeight="1">
      <c r="B196" s="3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8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35"/>
      <c r="BX196" s="35"/>
      <c r="BY196" s="75"/>
    </row>
    <row r="197" spans="2:77" s="32" customFormat="1" ht="22.5" customHeight="1">
      <c r="B197" s="3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8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35"/>
      <c r="BX197" s="35"/>
      <c r="BY197" s="75"/>
    </row>
    <row r="198" spans="2:77" s="32" customFormat="1" ht="22.5" customHeight="1">
      <c r="B198" s="3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8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35"/>
      <c r="BX198" s="35"/>
      <c r="BY198" s="75"/>
    </row>
    <row r="199" spans="2:77" s="32" customFormat="1" ht="22.5" customHeight="1">
      <c r="B199" s="3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8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35"/>
      <c r="BX199" s="35"/>
      <c r="BY199" s="75"/>
    </row>
    <row r="200" spans="2:77" s="32" customFormat="1" ht="22.5" customHeight="1">
      <c r="B200" s="3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8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35"/>
      <c r="BX200" s="35"/>
      <c r="BY200" s="75"/>
    </row>
    <row r="201" spans="2:77" s="32" customFormat="1" ht="22.5" customHeight="1">
      <c r="B201" s="3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8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35"/>
      <c r="BX201" s="35"/>
      <c r="BY201" s="75"/>
    </row>
    <row r="202" spans="2:77" s="32" customFormat="1" ht="22.5" customHeight="1">
      <c r="B202" s="3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8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35"/>
      <c r="BX202" s="35"/>
      <c r="BY202" s="75"/>
    </row>
    <row r="203" spans="2:77" s="32" customFormat="1" ht="22.5" customHeight="1">
      <c r="B203" s="3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8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35"/>
      <c r="BX203" s="35"/>
      <c r="BY203" s="75"/>
    </row>
    <row r="204" spans="2:77" s="32" customFormat="1" ht="22.5" customHeight="1">
      <c r="B204" s="3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8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35"/>
      <c r="BX204" s="35"/>
      <c r="BY204" s="75"/>
    </row>
    <row r="205" spans="2:77" s="32" customFormat="1" ht="22.5" customHeight="1">
      <c r="B205" s="3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8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35"/>
      <c r="BX205" s="35"/>
      <c r="BY205" s="75"/>
    </row>
    <row r="206" spans="2:77" s="32" customFormat="1" ht="22.5" customHeight="1">
      <c r="B206" s="3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8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35"/>
      <c r="BX206" s="35"/>
      <c r="BY206" s="75"/>
    </row>
    <row r="207" spans="2:77" s="32" customFormat="1" ht="22.5" customHeight="1">
      <c r="B207" s="3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8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35"/>
      <c r="BX207" s="35"/>
      <c r="BY207" s="75"/>
    </row>
    <row r="208" spans="2:77" s="32" customFormat="1" ht="22.5" customHeight="1">
      <c r="B208" s="3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8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35"/>
      <c r="BX208" s="35"/>
      <c r="BY208" s="75"/>
    </row>
    <row r="209" spans="2:77" s="32" customFormat="1" ht="22.5" customHeight="1">
      <c r="B209" s="3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8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35"/>
      <c r="BX209" s="35"/>
      <c r="BY209" s="75"/>
    </row>
    <row r="210" spans="2:77" s="32" customFormat="1" ht="22.5" customHeight="1">
      <c r="B210" s="3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8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35"/>
      <c r="BX210" s="35"/>
      <c r="BY210" s="75"/>
    </row>
    <row r="211" spans="2:77" s="32" customFormat="1" ht="22.5" customHeight="1">
      <c r="B211" s="3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8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35"/>
      <c r="BX211" s="35"/>
      <c r="BY211" s="75"/>
    </row>
    <row r="212" spans="2:77" s="32" customFormat="1" ht="22.5" customHeight="1">
      <c r="B212" s="3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8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35"/>
      <c r="BX212" s="35"/>
      <c r="BY212" s="75"/>
    </row>
    <row r="213" spans="2:77" s="32" customFormat="1" ht="22.5" customHeight="1">
      <c r="B213" s="3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8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35"/>
      <c r="BX213" s="35"/>
      <c r="BY213" s="75"/>
    </row>
    <row r="214" spans="2:77" s="32" customFormat="1" ht="22.5" customHeight="1">
      <c r="B214" s="3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8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35"/>
      <c r="BX214" s="35"/>
      <c r="BY214" s="75"/>
    </row>
    <row r="215" spans="2:77" s="32" customFormat="1" ht="22.5" customHeight="1">
      <c r="B215" s="3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8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35"/>
      <c r="BX215" s="35"/>
      <c r="BY215" s="75"/>
    </row>
    <row r="216" spans="2:77" s="32" customFormat="1" ht="22.5" customHeight="1">
      <c r="B216" s="3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8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35"/>
      <c r="BX216" s="35"/>
      <c r="BY216" s="75"/>
    </row>
    <row r="217" spans="2:77" s="32" customFormat="1" ht="22.5" customHeight="1">
      <c r="B217" s="3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8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35"/>
      <c r="BX217" s="35"/>
      <c r="BY217" s="75"/>
    </row>
    <row r="218" spans="2:77" s="32" customFormat="1" ht="22.5" customHeight="1">
      <c r="B218" s="3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8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35"/>
      <c r="BX218" s="35"/>
      <c r="BY218" s="75"/>
    </row>
    <row r="219" spans="2:77" s="32" customFormat="1" ht="22.5" customHeight="1">
      <c r="B219" s="3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8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35"/>
      <c r="BX219" s="35"/>
      <c r="BY219" s="75"/>
    </row>
    <row r="220" spans="2:77" s="32" customFormat="1" ht="22.5" customHeight="1">
      <c r="B220" s="3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8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35"/>
      <c r="BX220" s="35"/>
      <c r="BY220" s="75"/>
    </row>
    <row r="221" spans="2:77" s="32" customFormat="1" ht="22.5" customHeight="1">
      <c r="B221" s="3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8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35"/>
      <c r="BX221" s="35"/>
      <c r="BY221" s="75"/>
    </row>
    <row r="222" spans="2:77" s="32" customFormat="1" ht="22.5" customHeight="1">
      <c r="B222" s="3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8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35"/>
      <c r="BX222" s="35"/>
      <c r="BY222" s="75"/>
    </row>
    <row r="223" spans="2:77" s="32" customFormat="1" ht="22.5" customHeight="1">
      <c r="B223" s="3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8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35"/>
      <c r="BX223" s="35"/>
      <c r="BY223" s="75"/>
    </row>
    <row r="224" spans="2:77" s="32" customFormat="1" ht="22.5" customHeight="1">
      <c r="B224" s="3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8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35"/>
      <c r="BX224" s="35"/>
      <c r="BY224" s="75"/>
    </row>
    <row r="225" spans="2:77" s="32" customFormat="1" ht="22.5" customHeight="1">
      <c r="B225" s="3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8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35"/>
      <c r="BX225" s="35"/>
      <c r="BY225" s="75"/>
    </row>
    <row r="226" spans="2:77" s="32" customFormat="1" ht="22.5" customHeight="1">
      <c r="B226" s="3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8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35"/>
      <c r="BX226" s="35"/>
      <c r="BY226" s="75"/>
    </row>
    <row r="227" spans="2:77" s="32" customFormat="1" ht="22.5" customHeight="1">
      <c r="B227" s="3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8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35"/>
      <c r="BX227" s="35"/>
      <c r="BY227" s="75"/>
    </row>
    <row r="228" spans="2:77" s="32" customFormat="1" ht="22.5" customHeight="1">
      <c r="B228" s="3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8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35"/>
      <c r="BX228" s="35"/>
      <c r="BY228" s="75"/>
    </row>
    <row r="229" spans="2:77" s="32" customFormat="1" ht="22.5" customHeight="1">
      <c r="B229" s="3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8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35"/>
      <c r="BX229" s="35"/>
      <c r="BY229" s="75"/>
    </row>
    <row r="230" spans="2:77" s="32" customFormat="1" ht="22.5" customHeight="1">
      <c r="B230" s="3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8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35"/>
      <c r="BX230" s="35"/>
      <c r="BY230" s="75"/>
    </row>
    <row r="231" spans="2:77" s="32" customFormat="1" ht="22.5" customHeight="1">
      <c r="B231" s="3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8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35"/>
      <c r="BX231" s="35"/>
      <c r="BY231" s="75"/>
    </row>
    <row r="232" spans="2:77" s="32" customFormat="1" ht="22.5" customHeight="1">
      <c r="B232" s="3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8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35"/>
      <c r="BX232" s="35"/>
      <c r="BY232" s="75"/>
    </row>
    <row r="233" spans="2:77" s="32" customFormat="1" ht="22.5" customHeight="1">
      <c r="B233" s="3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8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35"/>
      <c r="BX233" s="35"/>
      <c r="BY233" s="75"/>
    </row>
    <row r="234" spans="2:77" s="32" customFormat="1" ht="22.5" customHeight="1">
      <c r="B234" s="3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8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35"/>
      <c r="BX234" s="35"/>
      <c r="BY234" s="75"/>
    </row>
    <row r="235" spans="2:77" s="32" customFormat="1" ht="22.5" customHeight="1">
      <c r="B235" s="3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8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35"/>
      <c r="BX235" s="35"/>
      <c r="BY235" s="75"/>
    </row>
    <row r="236" spans="2:77" s="32" customFormat="1" ht="22.5" customHeight="1">
      <c r="B236" s="3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8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35"/>
      <c r="BX236" s="35"/>
      <c r="BY236" s="75"/>
    </row>
    <row r="237" spans="2:77" s="32" customFormat="1" ht="22.5" customHeight="1">
      <c r="B237" s="3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8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35"/>
      <c r="BX237" s="35"/>
      <c r="BY237" s="75"/>
    </row>
    <row r="238" spans="2:77" s="32" customFormat="1" ht="22.5" customHeight="1">
      <c r="B238" s="3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8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35"/>
      <c r="BX238" s="35"/>
      <c r="BY238" s="75"/>
    </row>
    <row r="239" spans="2:77" s="32" customFormat="1" ht="22.5" customHeight="1">
      <c r="B239" s="3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8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35"/>
      <c r="BX239" s="35"/>
      <c r="BY239" s="75"/>
    </row>
    <row r="240" spans="2:77" s="32" customFormat="1" ht="22.5" customHeight="1">
      <c r="B240" s="3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8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35"/>
      <c r="BX240" s="35"/>
      <c r="BY240" s="75"/>
    </row>
    <row r="241" spans="2:77" s="32" customFormat="1" ht="22.5" customHeight="1">
      <c r="B241" s="3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8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35"/>
      <c r="BX241" s="35"/>
      <c r="BY241" s="75"/>
    </row>
    <row r="242" spans="2:77" s="32" customFormat="1" ht="22.5" customHeight="1">
      <c r="B242" s="3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8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35"/>
      <c r="BX242" s="35"/>
      <c r="BY242" s="75"/>
    </row>
    <row r="243" spans="2:77" s="32" customFormat="1" ht="22.5" customHeight="1">
      <c r="B243" s="3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8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35"/>
      <c r="BX243" s="35"/>
      <c r="BY243" s="75"/>
    </row>
    <row r="244" spans="2:77" s="32" customFormat="1" ht="22.5" customHeight="1">
      <c r="B244" s="3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8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35"/>
      <c r="BX244" s="35"/>
      <c r="BY244" s="75"/>
    </row>
    <row r="245" spans="2:77" s="32" customFormat="1" ht="22.5" customHeight="1">
      <c r="B245" s="3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8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35"/>
      <c r="BX245" s="35"/>
      <c r="BY245" s="75"/>
    </row>
    <row r="246" spans="2:77" s="32" customFormat="1" ht="22.5" customHeight="1">
      <c r="B246" s="3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8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35"/>
      <c r="BX246" s="35"/>
      <c r="BY246" s="75"/>
    </row>
    <row r="247" spans="2:77" s="32" customFormat="1" ht="22.5" customHeight="1">
      <c r="B247" s="3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8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35"/>
      <c r="BX247" s="35"/>
      <c r="BY247" s="75"/>
    </row>
    <row r="248" spans="2:77" s="32" customFormat="1" ht="22.5" customHeight="1">
      <c r="B248" s="3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8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35"/>
      <c r="BX248" s="35"/>
      <c r="BY248" s="75"/>
    </row>
    <row r="249" spans="2:77" s="32" customFormat="1" ht="22.5" customHeight="1">
      <c r="B249" s="3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8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35"/>
      <c r="BX249" s="35"/>
      <c r="BY249" s="75"/>
    </row>
    <row r="250" spans="2:77" s="32" customFormat="1" ht="22.5" customHeight="1">
      <c r="B250" s="3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8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35"/>
      <c r="BX250" s="35"/>
      <c r="BY250" s="75"/>
    </row>
    <row r="251" spans="2:77" s="32" customFormat="1" ht="22.5" customHeight="1">
      <c r="B251" s="3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8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35"/>
      <c r="BX251" s="35"/>
      <c r="BY251" s="75"/>
    </row>
    <row r="252" spans="2:77" s="32" customFormat="1" ht="22.5" customHeight="1">
      <c r="B252" s="3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8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35"/>
      <c r="BX252" s="35"/>
      <c r="BY252" s="75"/>
    </row>
    <row r="253" spans="2:77" s="32" customFormat="1" ht="22.5" customHeight="1">
      <c r="B253" s="3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8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35"/>
      <c r="BX253" s="35"/>
      <c r="BY253" s="75"/>
    </row>
    <row r="254" spans="2:77" s="32" customFormat="1" ht="22.5" customHeight="1">
      <c r="B254" s="3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8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35"/>
      <c r="BX254" s="35"/>
      <c r="BY254" s="75"/>
    </row>
    <row r="255" spans="2:77" s="32" customFormat="1" ht="22.5" customHeight="1">
      <c r="B255" s="3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8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35"/>
      <c r="BX255" s="35"/>
      <c r="BY255" s="75"/>
    </row>
    <row r="256" spans="2:77" s="32" customFormat="1" ht="22.5" customHeight="1">
      <c r="B256" s="3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8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35"/>
      <c r="BX256" s="35"/>
      <c r="BY256" s="75"/>
    </row>
    <row r="257" spans="2:77" s="32" customFormat="1" ht="22.5" customHeight="1">
      <c r="B257" s="3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8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35"/>
      <c r="BX257" s="35"/>
      <c r="BY257" s="75"/>
    </row>
    <row r="258" spans="2:77" s="32" customFormat="1" ht="22.5" customHeight="1">
      <c r="B258" s="3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8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35"/>
      <c r="BX258" s="35"/>
      <c r="BY258" s="75"/>
    </row>
    <row r="259" spans="2:77" s="32" customFormat="1" ht="22.5" customHeight="1">
      <c r="B259" s="3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8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35"/>
      <c r="BX259" s="35"/>
      <c r="BY259" s="75"/>
    </row>
    <row r="260" spans="2:77" s="32" customFormat="1" ht="22.5" customHeight="1">
      <c r="B260" s="3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8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35"/>
      <c r="BX260" s="35"/>
      <c r="BY260" s="75"/>
    </row>
    <row r="261" spans="2:77" s="32" customFormat="1" ht="22.5" customHeight="1">
      <c r="B261" s="3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8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35"/>
      <c r="BX261" s="35"/>
      <c r="BY261" s="75"/>
    </row>
    <row r="262" spans="2:77" s="32" customFormat="1" ht="22.5" customHeight="1">
      <c r="B262" s="3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8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35"/>
      <c r="BX262" s="35"/>
      <c r="BY262" s="75"/>
    </row>
    <row r="263" spans="2:77" s="32" customFormat="1" ht="22.5" customHeight="1">
      <c r="B263" s="3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8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35"/>
      <c r="BX263" s="35"/>
      <c r="BY263" s="75"/>
    </row>
    <row r="264" spans="2:77" s="32" customFormat="1" ht="22.5" customHeight="1">
      <c r="B264" s="3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8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35"/>
      <c r="BX264" s="35"/>
      <c r="BY264" s="75"/>
    </row>
    <row r="265" spans="2:77" s="32" customFormat="1" ht="22.5" customHeight="1">
      <c r="B265" s="3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8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35"/>
      <c r="BX265" s="35"/>
      <c r="BY265" s="75"/>
    </row>
    <row r="266" spans="2:77" s="32" customFormat="1" ht="22.5" customHeight="1">
      <c r="B266" s="3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8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35"/>
      <c r="BX266" s="35"/>
      <c r="BY266" s="75"/>
    </row>
    <row r="267" spans="2:77" s="32" customFormat="1" ht="22.5" customHeight="1">
      <c r="B267" s="3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8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35"/>
      <c r="BX267" s="35"/>
      <c r="BY267" s="75"/>
    </row>
    <row r="268" spans="2:77" s="32" customFormat="1" ht="22.5" customHeight="1">
      <c r="B268" s="3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8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35"/>
      <c r="BX268" s="35"/>
      <c r="BY268" s="75"/>
    </row>
    <row r="269" spans="2:77" s="32" customFormat="1" ht="22.5" customHeight="1">
      <c r="B269" s="3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8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35"/>
      <c r="BX269" s="35"/>
      <c r="BY269" s="75"/>
    </row>
    <row r="270" spans="2:77" s="32" customFormat="1" ht="22.5" customHeight="1">
      <c r="B270" s="3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8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35"/>
      <c r="BX270" s="35"/>
      <c r="BY270" s="75"/>
    </row>
    <row r="271" spans="2:77" s="32" customFormat="1" ht="22.5" customHeight="1">
      <c r="B271" s="3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8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35"/>
      <c r="BX271" s="35"/>
      <c r="BY271" s="75"/>
    </row>
    <row r="272" spans="2:77" s="32" customFormat="1" ht="22.5" customHeight="1">
      <c r="B272" s="3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8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35"/>
      <c r="BX272" s="35"/>
      <c r="BY272" s="75"/>
    </row>
    <row r="273" spans="2:77" s="32" customFormat="1" ht="22.5" customHeight="1">
      <c r="B273" s="3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8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35"/>
      <c r="BX273" s="35"/>
      <c r="BY273" s="75"/>
    </row>
    <row r="274" spans="2:77" s="32" customFormat="1" ht="22.5" customHeight="1">
      <c r="B274" s="3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8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35"/>
      <c r="BX274" s="35"/>
      <c r="BY274" s="75"/>
    </row>
    <row r="275" spans="2:77" s="32" customFormat="1" ht="22.5" customHeight="1">
      <c r="B275" s="3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8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35"/>
      <c r="BX275" s="35"/>
      <c r="BY275" s="75"/>
    </row>
    <row r="276" spans="2:77" s="32" customFormat="1" ht="22.5" customHeight="1">
      <c r="B276" s="3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8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35"/>
      <c r="BX276" s="35"/>
      <c r="BY276" s="75"/>
    </row>
    <row r="277" spans="2:77" s="32" customFormat="1" ht="22.5" customHeight="1">
      <c r="B277" s="3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8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35"/>
      <c r="BX277" s="35"/>
      <c r="BY277" s="75"/>
    </row>
    <row r="278" spans="2:77" s="32" customFormat="1" ht="22.5" customHeight="1">
      <c r="B278" s="3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8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35"/>
      <c r="BX278" s="35"/>
      <c r="BY278" s="75"/>
    </row>
    <row r="279" spans="2:77" s="32" customFormat="1" ht="22.5" customHeight="1">
      <c r="B279" s="3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8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35"/>
      <c r="BX279" s="35"/>
      <c r="BY279" s="75"/>
    </row>
    <row r="280" spans="2:77" s="32" customFormat="1" ht="22.5" customHeight="1">
      <c r="B280" s="3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8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35"/>
      <c r="BX280" s="35"/>
      <c r="BY280" s="75"/>
    </row>
    <row r="281" spans="2:77" s="32" customFormat="1" ht="22.5" customHeight="1">
      <c r="B281" s="3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8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35"/>
      <c r="BX281" s="35"/>
      <c r="BY281" s="75"/>
    </row>
    <row r="282" spans="2:77" s="32" customFormat="1" ht="22.5" customHeight="1">
      <c r="B282" s="3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8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35"/>
      <c r="BX282" s="35"/>
      <c r="BY282" s="75"/>
    </row>
    <row r="283" spans="2:77" s="32" customFormat="1" ht="22.5" customHeight="1">
      <c r="B283" s="3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8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35"/>
      <c r="BX283" s="35"/>
      <c r="BY283" s="75"/>
    </row>
    <row r="284" spans="2:77" s="32" customFormat="1" ht="22.5" customHeight="1">
      <c r="B284" s="3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8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35"/>
      <c r="BX284" s="35"/>
      <c r="BY284" s="75"/>
    </row>
    <row r="285" spans="2:77" s="32" customFormat="1" ht="22.5" customHeight="1">
      <c r="B285" s="3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8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35"/>
      <c r="BX285" s="35"/>
      <c r="BY285" s="75"/>
    </row>
    <row r="286" spans="2:77" s="32" customFormat="1" ht="22.5" customHeight="1">
      <c r="B286" s="3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8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35"/>
      <c r="BX286" s="35"/>
      <c r="BY286" s="75"/>
    </row>
    <row r="287" spans="2:77" s="32" customFormat="1" ht="22.5" customHeight="1">
      <c r="B287" s="3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8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35"/>
      <c r="BX287" s="35"/>
      <c r="BY287" s="75"/>
    </row>
    <row r="288" spans="2:77" s="32" customFormat="1" ht="22.5" customHeight="1">
      <c r="B288" s="3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8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35"/>
      <c r="BX288" s="35"/>
      <c r="BY288" s="75"/>
    </row>
    <row r="289" spans="2:77" s="32" customFormat="1" ht="22.5" customHeight="1">
      <c r="B289" s="3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8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35"/>
      <c r="BX289" s="35"/>
      <c r="BY289" s="75"/>
    </row>
    <row r="290" spans="2:77" s="32" customFormat="1" ht="22.5" customHeight="1">
      <c r="B290" s="3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8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35"/>
      <c r="BX290" s="35"/>
      <c r="BY290" s="75"/>
    </row>
    <row r="291" spans="2:77" s="32" customFormat="1" ht="22.5" customHeight="1">
      <c r="B291" s="3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8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35"/>
      <c r="BX291" s="35"/>
      <c r="BY291" s="75"/>
    </row>
    <row r="292" spans="2:77" s="32" customFormat="1" ht="22.5" customHeight="1">
      <c r="B292" s="3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8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35"/>
      <c r="BX292" s="35"/>
      <c r="BY292" s="75"/>
    </row>
    <row r="293" spans="2:77" s="32" customFormat="1" ht="22.5" customHeight="1">
      <c r="B293" s="3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8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35"/>
      <c r="BX293" s="35"/>
      <c r="BY293" s="75"/>
    </row>
    <row r="294" spans="2:77" s="32" customFormat="1" ht="22.5" customHeight="1">
      <c r="B294" s="3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8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35"/>
      <c r="BX294" s="35"/>
      <c r="BY294" s="75"/>
    </row>
    <row r="295" spans="2:77" s="32" customFormat="1" ht="22.5" customHeight="1">
      <c r="B295" s="3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8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35"/>
      <c r="BX295" s="35"/>
      <c r="BY295" s="75"/>
    </row>
    <row r="296" spans="2:77" s="32" customFormat="1" ht="22.5" customHeight="1">
      <c r="B296" s="3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8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35"/>
      <c r="BX296" s="35"/>
      <c r="BY296" s="75"/>
    </row>
    <row r="297" spans="2:77" s="32" customFormat="1" ht="22.5" customHeight="1">
      <c r="B297" s="3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8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35"/>
      <c r="BX297" s="35"/>
      <c r="BY297" s="75"/>
    </row>
    <row r="298" spans="2:77" s="32" customFormat="1" ht="22.5" customHeight="1">
      <c r="B298" s="3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8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35"/>
      <c r="BX298" s="35"/>
      <c r="BY298" s="75"/>
    </row>
    <row r="299" spans="2:77" s="32" customFormat="1" ht="22.5" customHeight="1">
      <c r="B299" s="3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8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35"/>
      <c r="BX299" s="35"/>
      <c r="BY299" s="75"/>
    </row>
    <row r="300" spans="2:77" s="32" customFormat="1" ht="22.5" customHeight="1">
      <c r="B300" s="3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8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35"/>
      <c r="BX300" s="35"/>
      <c r="BY300" s="75"/>
    </row>
    <row r="301" spans="2:77" s="32" customFormat="1" ht="22.5" customHeight="1">
      <c r="B301" s="3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8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35"/>
      <c r="BX301" s="35"/>
      <c r="BY301" s="75"/>
    </row>
    <row r="302" spans="2:77" s="32" customFormat="1" ht="22.5" customHeight="1">
      <c r="B302" s="3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8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35"/>
      <c r="BX302" s="35"/>
      <c r="BY302" s="75"/>
    </row>
    <row r="303" spans="2:77" s="32" customFormat="1" ht="22.5" customHeight="1">
      <c r="B303" s="3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8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35"/>
      <c r="BX303" s="35"/>
      <c r="BY303" s="75"/>
    </row>
    <row r="304" spans="2:77" s="32" customFormat="1" ht="22.5" customHeight="1">
      <c r="B304" s="3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8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35"/>
      <c r="BX304" s="35"/>
      <c r="BY304" s="75"/>
    </row>
    <row r="305" spans="2:77" s="32" customFormat="1" ht="22.5" customHeight="1">
      <c r="B305" s="3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8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35"/>
      <c r="BX305" s="35"/>
      <c r="BY305" s="75"/>
    </row>
    <row r="306" spans="2:77" s="32" customFormat="1" ht="22.5" customHeight="1">
      <c r="B306" s="3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8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35"/>
      <c r="BX306" s="35"/>
      <c r="BY306" s="75"/>
    </row>
    <row r="307" spans="2:77" s="32" customFormat="1" ht="22.5" customHeight="1">
      <c r="B307" s="3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8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35"/>
      <c r="BX307" s="35"/>
      <c r="BY307" s="75"/>
    </row>
    <row r="308" spans="2:77" s="32" customFormat="1" ht="22.5" customHeight="1">
      <c r="B308" s="3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8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35"/>
      <c r="BX308" s="35"/>
      <c r="BY308" s="75"/>
    </row>
    <row r="309" spans="2:77" s="32" customFormat="1" ht="22.5" customHeight="1">
      <c r="B309" s="3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8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35"/>
      <c r="BX309" s="35"/>
      <c r="BY309" s="75"/>
    </row>
    <row r="310" spans="2:77" s="32" customFormat="1" ht="22.5" customHeight="1">
      <c r="B310" s="3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8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35"/>
      <c r="BX310" s="35"/>
      <c r="BY310" s="75"/>
    </row>
    <row r="311" spans="2:77" s="32" customFormat="1" ht="22.5" customHeight="1">
      <c r="B311" s="3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8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35"/>
      <c r="BX311" s="35"/>
      <c r="BY311" s="75"/>
    </row>
    <row r="312" spans="2:77" s="32" customFormat="1" ht="22.5" customHeight="1">
      <c r="B312" s="3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8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35"/>
      <c r="BX312" s="35"/>
      <c r="BY312" s="75"/>
    </row>
    <row r="313" spans="2:77" s="32" customFormat="1" ht="22.5" customHeight="1">
      <c r="B313" s="3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8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35"/>
      <c r="BX313" s="35"/>
      <c r="BY313" s="75"/>
    </row>
    <row r="314" spans="2:77" s="32" customFormat="1" ht="22.5" customHeight="1">
      <c r="B314" s="3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8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35"/>
      <c r="BX314" s="35"/>
      <c r="BY314" s="75"/>
    </row>
    <row r="315" spans="2:77" s="32" customFormat="1" ht="22.5" customHeight="1">
      <c r="B315" s="3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8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35"/>
      <c r="BX315" s="35"/>
      <c r="BY315" s="75"/>
    </row>
    <row r="316" spans="2:77" s="32" customFormat="1" ht="22.5" customHeight="1">
      <c r="B316" s="3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8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35"/>
      <c r="BX316" s="35"/>
      <c r="BY316" s="75"/>
    </row>
    <row r="317" spans="2:77" s="32" customFormat="1" ht="22.5" customHeight="1">
      <c r="B317" s="3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8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35"/>
      <c r="BX317" s="35"/>
      <c r="BY317" s="75"/>
    </row>
    <row r="318" spans="2:77" s="32" customFormat="1" ht="22.5" customHeight="1">
      <c r="B318" s="3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8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35"/>
      <c r="BX318" s="35"/>
      <c r="BY318" s="75"/>
    </row>
    <row r="319" spans="2:77" s="32" customFormat="1" ht="22.5" customHeight="1">
      <c r="B319" s="3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8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35"/>
      <c r="BX319" s="35"/>
      <c r="BY319" s="75"/>
    </row>
    <row r="320" spans="2:77" s="32" customFormat="1" ht="22.5" customHeight="1">
      <c r="B320" s="3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8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35"/>
      <c r="BX320" s="35"/>
      <c r="BY320" s="75"/>
    </row>
    <row r="321" spans="2:77" s="32" customFormat="1" ht="22.5" customHeight="1">
      <c r="B321" s="3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8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35"/>
      <c r="BX321" s="35"/>
      <c r="BY321" s="75"/>
    </row>
    <row r="322" spans="2:77" s="32" customFormat="1" ht="22.5" customHeight="1">
      <c r="B322" s="3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8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35"/>
      <c r="BX322" s="35"/>
      <c r="BY322" s="75"/>
    </row>
    <row r="323" spans="2:77" s="32" customFormat="1" ht="22.5" customHeight="1">
      <c r="B323" s="3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8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35"/>
      <c r="BX323" s="35"/>
      <c r="BY323" s="75"/>
    </row>
    <row r="324" spans="2:77" s="32" customFormat="1" ht="22.5" customHeight="1">
      <c r="B324" s="3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8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35"/>
      <c r="BX324" s="35"/>
      <c r="BY324" s="75"/>
    </row>
    <row r="325" spans="2:77" s="32" customFormat="1" ht="22.5" customHeight="1">
      <c r="B325" s="3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8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35"/>
      <c r="BX325" s="35"/>
      <c r="BY325" s="75"/>
    </row>
    <row r="326" spans="2:77" s="32" customFormat="1" ht="22.5" customHeight="1">
      <c r="B326" s="3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8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35"/>
      <c r="BX326" s="35"/>
      <c r="BY326" s="75"/>
    </row>
    <row r="327" spans="2:77" s="32" customFormat="1" ht="22.5" customHeight="1">
      <c r="B327" s="3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8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35"/>
      <c r="BX327" s="35"/>
      <c r="BY327" s="75"/>
    </row>
    <row r="328" spans="2:77" s="32" customFormat="1" ht="22.5" customHeight="1">
      <c r="B328" s="3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8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35"/>
      <c r="BX328" s="35"/>
      <c r="BY328" s="75"/>
    </row>
    <row r="329" spans="2:77" s="32" customFormat="1" ht="22.5" customHeight="1">
      <c r="B329" s="3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8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35"/>
      <c r="BX329" s="35"/>
      <c r="BY329" s="75"/>
    </row>
    <row r="330" spans="2:77" s="32" customFormat="1" ht="22.5" customHeight="1">
      <c r="B330" s="3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8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35"/>
      <c r="BX330" s="35"/>
      <c r="BY330" s="75"/>
    </row>
    <row r="331" spans="2:77" s="32" customFormat="1" ht="22.5" customHeight="1">
      <c r="B331" s="3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8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35"/>
      <c r="BX331" s="35"/>
      <c r="BY331" s="75"/>
    </row>
    <row r="332" spans="2:77" s="32" customFormat="1" ht="22.5" customHeight="1">
      <c r="B332" s="3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8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35"/>
      <c r="BX332" s="35"/>
      <c r="BY332" s="75"/>
    </row>
    <row r="333" spans="2:77" s="32" customFormat="1" ht="22.5" customHeight="1">
      <c r="B333" s="3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8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35"/>
      <c r="BX333" s="35"/>
      <c r="BY333" s="75"/>
    </row>
    <row r="334" spans="2:77" s="32" customFormat="1" ht="22.5" customHeight="1">
      <c r="B334" s="3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8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35"/>
      <c r="BX334" s="35"/>
      <c r="BY334" s="75"/>
    </row>
    <row r="335" spans="2:77" s="32" customFormat="1" ht="22.5" customHeight="1">
      <c r="B335" s="3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8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35"/>
      <c r="BX335" s="35"/>
      <c r="BY335" s="75"/>
    </row>
    <row r="336" spans="2:77" s="32" customFormat="1" ht="22.5" customHeight="1">
      <c r="B336" s="3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8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35"/>
      <c r="BX336" s="35"/>
      <c r="BY336" s="75"/>
    </row>
    <row r="337" spans="2:77" s="32" customFormat="1" ht="22.5" customHeight="1">
      <c r="B337" s="3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8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35"/>
      <c r="BX337" s="35"/>
      <c r="BY337" s="75"/>
    </row>
    <row r="338" spans="2:77" s="32" customFormat="1" ht="22.5" customHeight="1">
      <c r="B338" s="3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8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35"/>
      <c r="BX338" s="35"/>
      <c r="BY338" s="75"/>
    </row>
    <row r="339" spans="2:77" s="32" customFormat="1" ht="22.5" customHeight="1">
      <c r="B339" s="3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8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35"/>
      <c r="BX339" s="35"/>
      <c r="BY339" s="75"/>
    </row>
    <row r="340" spans="2:77" s="32" customFormat="1" ht="22.5" customHeight="1">
      <c r="B340" s="3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8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35"/>
      <c r="BX340" s="35"/>
      <c r="BY340" s="75"/>
    </row>
    <row r="341" spans="2:77" s="32" customFormat="1" ht="22.5" customHeight="1">
      <c r="B341" s="3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8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35"/>
      <c r="BX341" s="35"/>
      <c r="BY341" s="75"/>
    </row>
    <row r="342" spans="2:77" s="32" customFormat="1" ht="22.5" customHeight="1">
      <c r="B342" s="3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8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35"/>
      <c r="BX342" s="35"/>
      <c r="BY342" s="75"/>
    </row>
    <row r="343" spans="2:77" s="32" customFormat="1" ht="22.5" customHeight="1">
      <c r="B343" s="3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8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35"/>
      <c r="BX343" s="35"/>
      <c r="BY343" s="75"/>
    </row>
    <row r="344" spans="2:77" s="32" customFormat="1" ht="22.5" customHeight="1">
      <c r="B344" s="3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8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35"/>
      <c r="BX344" s="35"/>
      <c r="BY344" s="75"/>
    </row>
    <row r="345" spans="2:77" s="32" customFormat="1" ht="22.5" customHeight="1">
      <c r="B345" s="3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8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35"/>
      <c r="BX345" s="35"/>
      <c r="BY345" s="75"/>
    </row>
    <row r="346" spans="2:77" s="32" customFormat="1" ht="22.5" customHeight="1">
      <c r="B346" s="3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8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35"/>
      <c r="BX346" s="35"/>
      <c r="BY346" s="75"/>
    </row>
    <row r="347" spans="2:77" s="32" customFormat="1" ht="22.5" customHeight="1">
      <c r="B347" s="3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8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35"/>
      <c r="BX347" s="35"/>
      <c r="BY347" s="75"/>
    </row>
    <row r="348" spans="2:77" s="32" customFormat="1" ht="22.5" customHeight="1">
      <c r="B348" s="3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8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35"/>
      <c r="BX348" s="35"/>
      <c r="BY348" s="75"/>
    </row>
    <row r="349" spans="2:77" s="32" customFormat="1" ht="22.5" customHeight="1">
      <c r="B349" s="3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8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35"/>
      <c r="BX349" s="35"/>
      <c r="BY349" s="75"/>
    </row>
    <row r="350" spans="2:77" s="32" customFormat="1" ht="22.5" customHeight="1">
      <c r="B350" s="3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8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35"/>
      <c r="BX350" s="35"/>
      <c r="BY350" s="75"/>
    </row>
    <row r="351" spans="2:77" s="32" customFormat="1" ht="22.5" customHeight="1">
      <c r="B351" s="3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8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35"/>
      <c r="BX351" s="35"/>
      <c r="BY351" s="75"/>
    </row>
    <row r="352" spans="2:77" s="32" customFormat="1" ht="22.5" customHeight="1">
      <c r="B352" s="3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8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35"/>
      <c r="BX352" s="35"/>
      <c r="BY352" s="75"/>
    </row>
    <row r="353" spans="2:77" s="32" customFormat="1" ht="22.5" customHeight="1">
      <c r="B353" s="3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8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35"/>
      <c r="BX353" s="35"/>
      <c r="BY353" s="75"/>
    </row>
    <row r="354" spans="2:77" s="32" customFormat="1" ht="22.5" customHeight="1">
      <c r="B354" s="3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8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35"/>
      <c r="BX354" s="35"/>
      <c r="BY354" s="75"/>
    </row>
    <row r="355" spans="2:77" s="32" customFormat="1" ht="22.5" customHeight="1">
      <c r="B355" s="3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8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35"/>
      <c r="BX355" s="35"/>
      <c r="BY355" s="75"/>
    </row>
    <row r="356" spans="2:77" s="32" customFormat="1" ht="22.5" customHeight="1">
      <c r="B356" s="3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8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35"/>
      <c r="BX356" s="35"/>
      <c r="BY356" s="75"/>
    </row>
    <row r="357" spans="2:77" s="32" customFormat="1" ht="22.5" customHeight="1">
      <c r="B357" s="3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8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35"/>
      <c r="BX357" s="35"/>
      <c r="BY357" s="75"/>
    </row>
    <row r="358" spans="2:77" s="32" customFormat="1" ht="22.5" customHeight="1">
      <c r="B358" s="3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8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35"/>
      <c r="BX358" s="35"/>
      <c r="BY358" s="75"/>
    </row>
    <row r="359" spans="2:77" s="32" customFormat="1" ht="22.5" customHeight="1">
      <c r="B359" s="3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8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35"/>
      <c r="BX359" s="35"/>
      <c r="BY359" s="75"/>
    </row>
    <row r="360" spans="2:77" s="32" customFormat="1" ht="22.5" customHeight="1">
      <c r="B360" s="3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8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35"/>
      <c r="BX360" s="35"/>
      <c r="BY360" s="75"/>
    </row>
    <row r="361" spans="2:77" s="32" customFormat="1" ht="22.5" customHeight="1">
      <c r="B361" s="3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8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35"/>
      <c r="BX361" s="35"/>
      <c r="BY361" s="75"/>
    </row>
    <row r="362" spans="2:77" s="32" customFormat="1" ht="22.5" customHeight="1">
      <c r="B362" s="3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8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35"/>
      <c r="BX362" s="35"/>
      <c r="BY362" s="75"/>
    </row>
    <row r="363" spans="2:77" s="32" customFormat="1" ht="22.5" customHeight="1">
      <c r="B363" s="3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8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35"/>
      <c r="BX363" s="35"/>
      <c r="BY363" s="75"/>
    </row>
    <row r="364" spans="2:77" s="32" customFormat="1" ht="22.5" customHeight="1">
      <c r="B364" s="3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8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35"/>
      <c r="BX364" s="35"/>
      <c r="BY364" s="75"/>
    </row>
    <row r="365" spans="2:77" s="32" customFormat="1" ht="22.5" customHeight="1">
      <c r="B365" s="3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8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35"/>
      <c r="BX365" s="35"/>
      <c r="BY365" s="75"/>
    </row>
    <row r="366" spans="2:77" s="32" customFormat="1" ht="22.5" customHeight="1">
      <c r="B366" s="3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8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35"/>
      <c r="BX366" s="35"/>
      <c r="BY366" s="75"/>
    </row>
    <row r="367" spans="2:77" s="32" customFormat="1" ht="22.5" customHeight="1">
      <c r="B367" s="3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8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35"/>
      <c r="BX367" s="35"/>
      <c r="BY367" s="75"/>
    </row>
    <row r="368" spans="2:77" s="32" customFormat="1" ht="22.5" customHeight="1">
      <c r="B368" s="3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8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35"/>
      <c r="BX368" s="35"/>
      <c r="BY368" s="75"/>
    </row>
    <row r="369" spans="2:77" s="32" customFormat="1" ht="22.5" customHeight="1">
      <c r="B369" s="3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8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35"/>
      <c r="BX369" s="35"/>
      <c r="BY369" s="75"/>
    </row>
    <row r="370" spans="2:77" s="32" customFormat="1" ht="22.5" customHeight="1">
      <c r="B370" s="3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8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35"/>
      <c r="BX370" s="35"/>
      <c r="BY370" s="75"/>
    </row>
    <row r="371" spans="2:77" s="32" customFormat="1" ht="22.5" customHeight="1">
      <c r="B371" s="3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8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35"/>
      <c r="BX371" s="35"/>
      <c r="BY371" s="75"/>
    </row>
    <row r="372" spans="2:77" s="32" customFormat="1" ht="22.5" customHeight="1">
      <c r="B372" s="3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8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35"/>
      <c r="BX372" s="35"/>
      <c r="BY372" s="75"/>
    </row>
    <row r="373" spans="2:77" s="32" customFormat="1" ht="22.5" customHeight="1">
      <c r="B373" s="3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8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35"/>
      <c r="BX373" s="35"/>
      <c r="BY373" s="75"/>
    </row>
    <row r="374" spans="2:77" s="32" customFormat="1" ht="22.5" customHeight="1">
      <c r="B374" s="3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8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35"/>
      <c r="BX374" s="35"/>
      <c r="BY374" s="75"/>
    </row>
    <row r="375" spans="2:77" s="32" customFormat="1" ht="22.5" customHeight="1">
      <c r="B375" s="3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8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35"/>
      <c r="BX375" s="35"/>
      <c r="BY375" s="75"/>
    </row>
    <row r="376" spans="2:77" s="32" customFormat="1" ht="22.5" customHeight="1">
      <c r="B376" s="3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8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35"/>
      <c r="BX376" s="35"/>
      <c r="BY376" s="75"/>
    </row>
    <row r="377" spans="2:77" s="32" customFormat="1" ht="22.5" customHeight="1">
      <c r="B377" s="3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8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35"/>
      <c r="BX377" s="35"/>
      <c r="BY377" s="75"/>
    </row>
    <row r="378" spans="2:77" s="32" customFormat="1" ht="22.5" customHeight="1">
      <c r="B378" s="3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8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35"/>
      <c r="BX378" s="35"/>
      <c r="BY378" s="75"/>
    </row>
    <row r="379" spans="2:77" s="32" customFormat="1" ht="22.5" customHeight="1">
      <c r="B379" s="3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8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35"/>
      <c r="BX379" s="35"/>
      <c r="BY379" s="75"/>
    </row>
    <row r="380" spans="2:77" s="32" customFormat="1" ht="22.5" customHeight="1">
      <c r="B380" s="3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8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35"/>
      <c r="BX380" s="35"/>
      <c r="BY380" s="75"/>
    </row>
    <row r="381" spans="2:77" s="32" customFormat="1" ht="22.5" customHeight="1">
      <c r="B381" s="3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8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35"/>
      <c r="BX381" s="35"/>
      <c r="BY381" s="75"/>
    </row>
    <row r="382" spans="2:77" s="32" customFormat="1" ht="22.5" customHeight="1">
      <c r="B382" s="3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8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35"/>
      <c r="BX382" s="35"/>
      <c r="BY382" s="75"/>
    </row>
    <row r="383" spans="2:77" s="32" customFormat="1" ht="22.5" customHeight="1">
      <c r="B383" s="3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8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35"/>
      <c r="BX383" s="35"/>
      <c r="BY383" s="75"/>
    </row>
    <row r="384" spans="2:77" s="32" customFormat="1" ht="22.5" customHeight="1">
      <c r="B384" s="3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8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35"/>
      <c r="BX384" s="35"/>
      <c r="BY384" s="75"/>
    </row>
    <row r="385" spans="2:77" s="32" customFormat="1" ht="22.5" customHeight="1">
      <c r="B385" s="3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8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35"/>
      <c r="BX385" s="35"/>
      <c r="BY385" s="75"/>
    </row>
    <row r="386" spans="2:77" s="32" customFormat="1" ht="22.5" customHeight="1">
      <c r="B386" s="3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8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35"/>
      <c r="BX386" s="35"/>
      <c r="BY386" s="75"/>
    </row>
    <row r="387" spans="2:77" s="32" customFormat="1" ht="22.5" customHeight="1">
      <c r="B387" s="3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8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35"/>
      <c r="BX387" s="35"/>
      <c r="BY387" s="75"/>
    </row>
    <row r="388" spans="2:77" s="32" customFormat="1" ht="22.5" customHeight="1">
      <c r="B388" s="3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8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35"/>
      <c r="BX388" s="35"/>
      <c r="BY388" s="75"/>
    </row>
    <row r="389" spans="2:77" s="32" customFormat="1" ht="22.5" customHeight="1">
      <c r="B389" s="3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8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35"/>
      <c r="BX389" s="35"/>
      <c r="BY389" s="75"/>
    </row>
    <row r="390" spans="2:77" s="32" customFormat="1" ht="22.5" customHeight="1">
      <c r="B390" s="3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8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35"/>
      <c r="BX390" s="35"/>
      <c r="BY390" s="75"/>
    </row>
    <row r="391" spans="2:77" s="32" customFormat="1" ht="22.5" customHeight="1">
      <c r="B391" s="3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8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35"/>
      <c r="BX391" s="35"/>
      <c r="BY391" s="75"/>
    </row>
    <row r="392" spans="2:77" s="32" customFormat="1" ht="22.5" customHeight="1">
      <c r="B392" s="3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8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35"/>
      <c r="BX392" s="35"/>
      <c r="BY392" s="75"/>
    </row>
    <row r="393" spans="2:77" s="32" customFormat="1" ht="22.5" customHeight="1">
      <c r="B393" s="3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8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35"/>
      <c r="BX393" s="35"/>
      <c r="BY393" s="75"/>
    </row>
    <row r="394" spans="2:77" s="32" customFormat="1" ht="22.5" customHeight="1">
      <c r="B394" s="3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8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35"/>
      <c r="BX394" s="35"/>
      <c r="BY394" s="75"/>
    </row>
    <row r="395" spans="2:77" s="32" customFormat="1" ht="22.5" customHeight="1">
      <c r="B395" s="3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8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35"/>
      <c r="BX395" s="35"/>
      <c r="BY395" s="75"/>
    </row>
    <row r="396" spans="2:77" s="32" customFormat="1" ht="22.5" customHeight="1">
      <c r="B396" s="3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8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35"/>
      <c r="BX396" s="35"/>
      <c r="BY396" s="75"/>
    </row>
    <row r="397" spans="2:77" s="32" customFormat="1" ht="22.5" customHeight="1">
      <c r="B397" s="3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8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35"/>
      <c r="BX397" s="35"/>
      <c r="BY397" s="75"/>
    </row>
    <row r="398" spans="2:77" s="32" customFormat="1" ht="22.5" customHeight="1">
      <c r="B398" s="3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8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35"/>
      <c r="BX398" s="35"/>
      <c r="BY398" s="75"/>
    </row>
    <row r="399" spans="2:77" s="32" customFormat="1" ht="22.5" customHeight="1">
      <c r="B399" s="3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8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35"/>
      <c r="BX399" s="35"/>
      <c r="BY399" s="75"/>
    </row>
    <row r="400" spans="2:77" s="32" customFormat="1" ht="22.5" customHeight="1">
      <c r="B400" s="3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8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35"/>
      <c r="BX400" s="35"/>
      <c r="BY400" s="75"/>
    </row>
    <row r="401" spans="2:77" s="32" customFormat="1" ht="22.5" customHeight="1">
      <c r="B401" s="3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8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35"/>
      <c r="BX401" s="35"/>
      <c r="BY401" s="75"/>
    </row>
    <row r="402" spans="2:77" s="32" customFormat="1" ht="22.5" customHeight="1">
      <c r="B402" s="3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8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35"/>
      <c r="BX402" s="35"/>
      <c r="BY402" s="75"/>
    </row>
    <row r="403" spans="2:77" s="32" customFormat="1" ht="22.5" customHeight="1">
      <c r="B403" s="3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8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35"/>
      <c r="BX403" s="35"/>
      <c r="BY403" s="75"/>
    </row>
    <row r="404" spans="2:77" s="32" customFormat="1" ht="22.5" customHeight="1">
      <c r="B404" s="3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8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35"/>
      <c r="BX404" s="35"/>
      <c r="BY404" s="75"/>
    </row>
    <row r="405" spans="2:77" s="32" customFormat="1" ht="22.5" customHeight="1">
      <c r="B405" s="3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8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35"/>
      <c r="BX405" s="35"/>
      <c r="BY405" s="75"/>
    </row>
    <row r="406" spans="2:77" s="32" customFormat="1" ht="22.5" customHeight="1">
      <c r="B406" s="3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8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35"/>
      <c r="BX406" s="35"/>
      <c r="BY406" s="75"/>
    </row>
    <row r="407" spans="2:77" s="32" customFormat="1" ht="22.5" customHeight="1">
      <c r="B407" s="3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8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35"/>
      <c r="BX407" s="35"/>
      <c r="BY407" s="75"/>
    </row>
    <row r="408" spans="2:77" s="32" customFormat="1" ht="22.5" customHeight="1">
      <c r="B408" s="3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8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35"/>
      <c r="BX408" s="35"/>
      <c r="BY408" s="75"/>
    </row>
    <row r="409" spans="2:77" s="32" customFormat="1" ht="22.5" customHeight="1">
      <c r="B409" s="3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8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35"/>
      <c r="BX409" s="35"/>
      <c r="BY409" s="75"/>
    </row>
    <row r="410" spans="2:77" s="32" customFormat="1" ht="22.5" customHeight="1">
      <c r="B410" s="3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8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35"/>
      <c r="BX410" s="35"/>
      <c r="BY410" s="75"/>
    </row>
    <row r="411" spans="2:77" s="32" customFormat="1" ht="22.5" customHeight="1">
      <c r="B411" s="3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8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35"/>
      <c r="BX411" s="35"/>
      <c r="BY411" s="75"/>
    </row>
    <row r="412" spans="2:77" s="32" customFormat="1" ht="22.5" customHeight="1">
      <c r="B412" s="3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8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35"/>
      <c r="BX412" s="35"/>
      <c r="BY412" s="75"/>
    </row>
    <row r="413" spans="2:77" s="32" customFormat="1" ht="22.5" customHeight="1">
      <c r="B413" s="3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8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35"/>
      <c r="BX413" s="35"/>
      <c r="BY413" s="75"/>
    </row>
    <row r="414" spans="2:77" s="32" customFormat="1" ht="22.5" customHeight="1">
      <c r="B414" s="3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8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35"/>
      <c r="BX414" s="35"/>
      <c r="BY414" s="75"/>
    </row>
    <row r="415" spans="2:77" s="32" customFormat="1" ht="22.5" customHeight="1">
      <c r="B415" s="3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8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35"/>
      <c r="BX415" s="35"/>
      <c r="BY415" s="75"/>
    </row>
    <row r="416" spans="2:77" s="32" customFormat="1" ht="22.5" customHeight="1">
      <c r="B416" s="3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8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35"/>
      <c r="BX416" s="35"/>
      <c r="BY416" s="75"/>
    </row>
    <row r="417" spans="2:77" s="32" customFormat="1" ht="22.5" customHeight="1">
      <c r="B417" s="3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8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35"/>
      <c r="BX417" s="35"/>
      <c r="BY417" s="75"/>
    </row>
    <row r="418" spans="2:77" s="32" customFormat="1" ht="22.5" customHeight="1">
      <c r="B418" s="3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8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35"/>
      <c r="BX418" s="35"/>
      <c r="BY418" s="75"/>
    </row>
    <row r="419" spans="2:77" s="32" customFormat="1" ht="22.5" customHeight="1">
      <c r="B419" s="3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8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35"/>
      <c r="BX419" s="35"/>
      <c r="BY419" s="75"/>
    </row>
    <row r="420" spans="2:77" s="32" customFormat="1" ht="22.5" customHeight="1">
      <c r="B420" s="3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8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35"/>
      <c r="BX420" s="35"/>
      <c r="BY420" s="75"/>
    </row>
    <row r="421" spans="2:77" s="32" customFormat="1" ht="22.5" customHeight="1">
      <c r="B421" s="3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8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35"/>
      <c r="BX421" s="35"/>
      <c r="BY421" s="75"/>
    </row>
    <row r="422" spans="2:77" s="32" customFormat="1" ht="22.5" customHeight="1">
      <c r="B422" s="3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8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35"/>
      <c r="BX422" s="35"/>
      <c r="BY422" s="75"/>
    </row>
    <row r="423" spans="2:77" s="32" customFormat="1" ht="22.5" customHeight="1">
      <c r="B423" s="3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8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35"/>
      <c r="BX423" s="35"/>
      <c r="BY423" s="75"/>
    </row>
    <row r="424" spans="2:77" s="32" customFormat="1" ht="22.5" customHeight="1">
      <c r="B424" s="3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8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35"/>
      <c r="BX424" s="35"/>
      <c r="BY424" s="75"/>
    </row>
    <row r="425" spans="2:77" s="32" customFormat="1" ht="22.5" customHeight="1">
      <c r="B425" s="3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8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35"/>
      <c r="BX425" s="35"/>
      <c r="BY425" s="75"/>
    </row>
    <row r="426" spans="2:77" s="32" customFormat="1" ht="22.5" customHeight="1">
      <c r="B426" s="3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8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35"/>
      <c r="BX426" s="35"/>
      <c r="BY426" s="75"/>
    </row>
    <row r="427" spans="2:77" s="32" customFormat="1" ht="22.5" customHeight="1">
      <c r="B427" s="3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8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35"/>
      <c r="BX427" s="35"/>
      <c r="BY427" s="75"/>
    </row>
    <row r="428" spans="2:77" s="32" customFormat="1" ht="22.5" customHeight="1">
      <c r="B428" s="3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8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35"/>
      <c r="BX428" s="35"/>
      <c r="BY428" s="75"/>
    </row>
    <row r="429" spans="2:77" s="32" customFormat="1" ht="22.5" customHeight="1">
      <c r="B429" s="3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8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35"/>
      <c r="BX429" s="35"/>
      <c r="BY429" s="75"/>
    </row>
    <row r="430" spans="2:77" s="32" customFormat="1" ht="22.5" customHeight="1">
      <c r="B430" s="3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8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35"/>
      <c r="BX430" s="35"/>
      <c r="BY430" s="75"/>
    </row>
    <row r="431" spans="2:77" s="32" customFormat="1" ht="22.5" customHeight="1">
      <c r="B431" s="3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8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35"/>
      <c r="BX431" s="35"/>
      <c r="BY431" s="75"/>
    </row>
    <row r="432" spans="2:77" s="32" customFormat="1" ht="22.5" customHeight="1">
      <c r="B432" s="3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8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35"/>
      <c r="BX432" s="35"/>
      <c r="BY432" s="75"/>
    </row>
    <row r="433" spans="2:77" s="32" customFormat="1" ht="22.5" customHeight="1">
      <c r="B433" s="3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8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35"/>
      <c r="BX433" s="35"/>
      <c r="BY433" s="75"/>
    </row>
    <row r="434" spans="2:77" s="32" customFormat="1" ht="22.5" customHeight="1">
      <c r="B434" s="3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8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35"/>
      <c r="BX434" s="35"/>
      <c r="BY434" s="75"/>
    </row>
    <row r="435" spans="2:77" s="32" customFormat="1" ht="22.5" customHeight="1">
      <c r="B435" s="3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8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35"/>
      <c r="BX435" s="35"/>
      <c r="BY435" s="75"/>
    </row>
    <row r="436" spans="2:77" s="32" customFormat="1" ht="22.5" customHeight="1">
      <c r="B436" s="3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8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35"/>
      <c r="BX436" s="35"/>
      <c r="BY436" s="75"/>
    </row>
    <row r="437" spans="2:77" s="32" customFormat="1" ht="22.5" customHeight="1">
      <c r="B437" s="3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8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35"/>
      <c r="BX437" s="35"/>
      <c r="BY437" s="75"/>
    </row>
    <row r="438" spans="2:77" s="32" customFormat="1" ht="22.5" customHeight="1">
      <c r="B438" s="3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8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35"/>
      <c r="BX438" s="35"/>
      <c r="BY438" s="75"/>
    </row>
    <row r="439" spans="2:77" s="32" customFormat="1" ht="22.5" customHeight="1">
      <c r="B439" s="3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8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35"/>
      <c r="BX439" s="35"/>
      <c r="BY439" s="75"/>
    </row>
    <row r="440" spans="2:77" s="32" customFormat="1" ht="22.5" customHeight="1">
      <c r="B440" s="3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8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35"/>
      <c r="BX440" s="35"/>
      <c r="BY440" s="75"/>
    </row>
    <row r="441" spans="2:77" s="32" customFormat="1" ht="22.5" customHeight="1">
      <c r="B441" s="3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8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35"/>
      <c r="BX441" s="35"/>
      <c r="BY441" s="75"/>
    </row>
    <row r="442" spans="2:77" s="32" customFormat="1" ht="22.5" customHeight="1">
      <c r="B442" s="3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8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35"/>
      <c r="BX442" s="35"/>
      <c r="BY442" s="75"/>
    </row>
    <row r="443" spans="2:77" s="32" customFormat="1" ht="22.5" customHeight="1">
      <c r="B443" s="3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8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35"/>
      <c r="BX443" s="35"/>
      <c r="BY443" s="75"/>
    </row>
    <row r="444" spans="2:77" s="32" customFormat="1" ht="22.5" customHeight="1">
      <c r="B444" s="3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8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35"/>
      <c r="BX444" s="35"/>
      <c r="BY444" s="75"/>
    </row>
    <row r="445" spans="2:77" s="32" customFormat="1" ht="22.5" customHeight="1">
      <c r="B445" s="3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8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35"/>
      <c r="BX445" s="35"/>
      <c r="BY445" s="75"/>
    </row>
    <row r="446" spans="2:77" s="32" customFormat="1" ht="22.5" customHeight="1">
      <c r="B446" s="3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8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35"/>
      <c r="BX446" s="35"/>
      <c r="BY446" s="75"/>
    </row>
    <row r="447" spans="2:77" s="32" customFormat="1" ht="22.5" customHeight="1">
      <c r="B447" s="3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8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35"/>
      <c r="BX447" s="35"/>
      <c r="BY447" s="75"/>
    </row>
    <row r="448" spans="2:77" s="32" customFormat="1" ht="22.5" customHeight="1">
      <c r="B448" s="3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8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35"/>
      <c r="BX448" s="35"/>
      <c r="BY448" s="75"/>
    </row>
    <row r="449" spans="2:77" s="32" customFormat="1" ht="22.5" customHeight="1">
      <c r="B449" s="3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8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35"/>
      <c r="BX449" s="35"/>
      <c r="BY449" s="75"/>
    </row>
    <row r="450" spans="2:77" s="32" customFormat="1" ht="22.5" customHeight="1">
      <c r="B450" s="3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8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35"/>
      <c r="BX450" s="35"/>
      <c r="BY450" s="75"/>
    </row>
    <row r="451" spans="2:77" s="32" customFormat="1" ht="22.5" customHeight="1">
      <c r="B451" s="3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8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35"/>
      <c r="BX451" s="35"/>
      <c r="BY451" s="75"/>
    </row>
    <row r="452" spans="2:77" s="32" customFormat="1" ht="22.5" customHeight="1">
      <c r="B452" s="3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8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35"/>
      <c r="BX452" s="35"/>
      <c r="BY452" s="75"/>
    </row>
    <row r="453" spans="2:77" s="32" customFormat="1" ht="22.5" customHeight="1">
      <c r="B453" s="3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8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35"/>
      <c r="BX453" s="35"/>
      <c r="BY453" s="75"/>
    </row>
    <row r="454" spans="2:77" s="32" customFormat="1" ht="22.5" customHeight="1">
      <c r="B454" s="3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8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35"/>
      <c r="BX454" s="35"/>
      <c r="BY454" s="75"/>
    </row>
    <row r="455" spans="2:77" s="32" customFormat="1" ht="22.5" customHeight="1">
      <c r="B455" s="3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8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35"/>
      <c r="BX455" s="35"/>
      <c r="BY455" s="75"/>
    </row>
    <row r="456" spans="2:77" s="32" customFormat="1" ht="22.5" customHeight="1">
      <c r="B456" s="3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8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35"/>
      <c r="BX456" s="35"/>
      <c r="BY456" s="75"/>
    </row>
    <row r="457" spans="2:77" s="32" customFormat="1" ht="22.5" customHeight="1">
      <c r="B457" s="3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8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35"/>
      <c r="BX457" s="35"/>
      <c r="BY457" s="75"/>
    </row>
    <row r="458" spans="2:77" s="32" customFormat="1" ht="22.5" customHeight="1">
      <c r="B458" s="3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8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35"/>
      <c r="BX458" s="35"/>
      <c r="BY458" s="75"/>
    </row>
    <row r="459" spans="2:77" s="32" customFormat="1" ht="22.5" customHeight="1">
      <c r="B459" s="3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8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35"/>
      <c r="BX459" s="35"/>
      <c r="BY459" s="75"/>
    </row>
    <row r="460" spans="2:77" s="32" customFormat="1" ht="22.5" customHeight="1">
      <c r="B460" s="3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8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35"/>
      <c r="BX460" s="35"/>
      <c r="BY460" s="75"/>
    </row>
    <row r="461" spans="2:77" s="32" customFormat="1" ht="22.5" customHeight="1">
      <c r="B461" s="3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8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35"/>
      <c r="BX461" s="35"/>
      <c r="BY461" s="75"/>
    </row>
    <row r="462" spans="2:77" s="32" customFormat="1" ht="22.5" customHeight="1">
      <c r="B462" s="3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8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35"/>
      <c r="BX462" s="35"/>
      <c r="BY462" s="75"/>
    </row>
    <row r="463" spans="2:77" s="32" customFormat="1" ht="22.5" customHeight="1">
      <c r="B463" s="3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8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35"/>
      <c r="BX463" s="35"/>
      <c r="BY463" s="75"/>
    </row>
    <row r="464" spans="2:77" s="32" customFormat="1" ht="22.5" customHeight="1">
      <c r="B464" s="3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8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35"/>
      <c r="BX464" s="35"/>
      <c r="BY464" s="75"/>
    </row>
    <row r="465" spans="2:77" s="32" customFormat="1" ht="22.5" customHeight="1">
      <c r="B465" s="3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8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35"/>
      <c r="BX465" s="35"/>
      <c r="BY465" s="75"/>
    </row>
    <row r="466" spans="2:77" s="32" customFormat="1" ht="22.5" customHeight="1">
      <c r="B466" s="3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8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35"/>
      <c r="BX466" s="35"/>
      <c r="BY466" s="75"/>
    </row>
    <row r="467" spans="2:77" s="32" customFormat="1" ht="22.5" customHeight="1">
      <c r="B467" s="3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8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35"/>
      <c r="BX467" s="35"/>
      <c r="BY467" s="75"/>
    </row>
    <row r="468" spans="2:77" s="32" customFormat="1" ht="22.5" customHeight="1">
      <c r="B468" s="3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8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35"/>
      <c r="BX468" s="35"/>
      <c r="BY468" s="75"/>
    </row>
    <row r="469" spans="2:77" s="32" customFormat="1" ht="22.5" customHeight="1">
      <c r="B469" s="3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8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35"/>
      <c r="BX469" s="35"/>
      <c r="BY469" s="75"/>
    </row>
    <row r="470" spans="2:77" s="32" customFormat="1" ht="22.5" customHeight="1">
      <c r="B470" s="3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8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35"/>
      <c r="BX470" s="35"/>
      <c r="BY470" s="75"/>
    </row>
    <row r="471" spans="2:77" s="32" customFormat="1" ht="22.5" customHeight="1">
      <c r="B471" s="3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8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35"/>
      <c r="BX471" s="35"/>
      <c r="BY471" s="75"/>
    </row>
    <row r="472" spans="2:77" s="32" customFormat="1" ht="22.5" customHeight="1">
      <c r="B472" s="3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8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35"/>
      <c r="BX472" s="35"/>
      <c r="BY472" s="75"/>
    </row>
    <row r="473" spans="2:77" s="32" customFormat="1" ht="22.5" customHeight="1">
      <c r="B473" s="3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8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35"/>
      <c r="BX473" s="35"/>
      <c r="BY473" s="75"/>
    </row>
    <row r="474" spans="2:77" s="32" customFormat="1" ht="22.5" customHeight="1">
      <c r="B474" s="3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8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35"/>
      <c r="BX474" s="35"/>
      <c r="BY474" s="75"/>
    </row>
    <row r="475" spans="2:77" s="32" customFormat="1" ht="22.5" customHeight="1">
      <c r="B475" s="3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8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35"/>
      <c r="BX475" s="35"/>
      <c r="BY475" s="75"/>
    </row>
    <row r="476" spans="2:77" s="32" customFormat="1" ht="22.5" customHeight="1">
      <c r="B476" s="3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8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35"/>
      <c r="BX476" s="35"/>
      <c r="BY476" s="75"/>
    </row>
    <row r="477" spans="2:77" s="32" customFormat="1" ht="22.5" customHeight="1">
      <c r="B477" s="3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8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35"/>
      <c r="BX477" s="35"/>
      <c r="BY477" s="75"/>
    </row>
    <row r="478" spans="2:77" s="32" customFormat="1" ht="22.5" customHeight="1">
      <c r="B478" s="3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8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35"/>
      <c r="BX478" s="35"/>
      <c r="BY478" s="75"/>
    </row>
    <row r="479" spans="2:77" s="32" customFormat="1" ht="22.5" customHeight="1">
      <c r="B479" s="3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8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35"/>
      <c r="BX479" s="35"/>
      <c r="BY479" s="75"/>
    </row>
    <row r="480" spans="2:77" s="32" customFormat="1" ht="22.5" customHeight="1">
      <c r="B480" s="3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8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35"/>
      <c r="BX480" s="35"/>
      <c r="BY480" s="75"/>
    </row>
    <row r="481" spans="2:77" s="32" customFormat="1" ht="22.5" customHeight="1">
      <c r="B481" s="3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8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35"/>
      <c r="BX481" s="35"/>
      <c r="BY481" s="75"/>
    </row>
    <row r="482" spans="2:77" s="32" customFormat="1" ht="22.5" customHeight="1">
      <c r="B482" s="3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8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35"/>
      <c r="BX482" s="35"/>
      <c r="BY482" s="75"/>
    </row>
    <row r="483" spans="2:77" s="32" customFormat="1" ht="22.5" customHeight="1">
      <c r="B483" s="3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8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35"/>
      <c r="BX483" s="35"/>
      <c r="BY483" s="75"/>
    </row>
    <row r="484" spans="2:77" s="32" customFormat="1" ht="22.5" customHeight="1">
      <c r="B484" s="3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8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35"/>
      <c r="BX484" s="35"/>
      <c r="BY484" s="75"/>
    </row>
    <row r="485" spans="2:77" s="32" customFormat="1" ht="22.5" customHeight="1">
      <c r="B485" s="3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8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35"/>
      <c r="BX485" s="35"/>
      <c r="BY485" s="75"/>
    </row>
    <row r="486" spans="2:77" s="32" customFormat="1" ht="22.5" customHeight="1">
      <c r="B486" s="3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8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35"/>
      <c r="BX486" s="35"/>
      <c r="BY486" s="75"/>
    </row>
    <row r="487" spans="2:77" s="32" customFormat="1" ht="22.5" customHeight="1">
      <c r="B487" s="3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8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35"/>
      <c r="BX487" s="35"/>
      <c r="BY487" s="75"/>
    </row>
    <row r="488" spans="2:77" s="32" customFormat="1" ht="22.5" customHeight="1">
      <c r="B488" s="3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8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35"/>
      <c r="BX488" s="35"/>
      <c r="BY488" s="75"/>
    </row>
    <row r="489" spans="2:77" s="32" customFormat="1" ht="22.5" customHeight="1">
      <c r="B489" s="3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8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35"/>
      <c r="BX489" s="35"/>
      <c r="BY489" s="75"/>
    </row>
    <row r="490" spans="2:77" s="32" customFormat="1" ht="22.5" customHeight="1">
      <c r="B490" s="3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8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35"/>
      <c r="BX490" s="35"/>
      <c r="BY490" s="75"/>
    </row>
    <row r="491" spans="2:77" s="32" customFormat="1" ht="22.5" customHeight="1">
      <c r="B491" s="3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8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35"/>
      <c r="BX491" s="35"/>
      <c r="BY491" s="75"/>
    </row>
    <row r="492" spans="2:77" s="32" customFormat="1" ht="22.5" customHeight="1">
      <c r="B492" s="3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8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35"/>
      <c r="BX492" s="35"/>
      <c r="BY492" s="75"/>
    </row>
    <row r="493" spans="2:77" s="32" customFormat="1" ht="22.5" customHeight="1">
      <c r="B493" s="3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8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35"/>
      <c r="BX493" s="35"/>
      <c r="BY493" s="75"/>
    </row>
    <row r="494" spans="2:77" s="32" customFormat="1" ht="22.5" customHeight="1">
      <c r="B494" s="3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8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35"/>
      <c r="BX494" s="35"/>
      <c r="BY494" s="75"/>
    </row>
    <row r="495" spans="2:77" s="32" customFormat="1" ht="22.5" customHeight="1">
      <c r="B495" s="3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8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35"/>
      <c r="BX495" s="35"/>
      <c r="BY495" s="75"/>
    </row>
    <row r="496" spans="2:77" s="32" customFormat="1" ht="22.5" customHeight="1">
      <c r="B496" s="3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8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35"/>
      <c r="BX496" s="35"/>
      <c r="BY496" s="75"/>
    </row>
    <row r="497" spans="2:77" s="32" customFormat="1" ht="22.5" customHeight="1">
      <c r="B497" s="3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8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35"/>
      <c r="BX497" s="35"/>
      <c r="BY497" s="75"/>
    </row>
    <row r="498" spans="2:77" s="32" customFormat="1" ht="22.5" customHeight="1">
      <c r="B498" s="3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8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35"/>
      <c r="BX498" s="35"/>
      <c r="BY498" s="75"/>
    </row>
    <row r="499" spans="2:77" s="32" customFormat="1" ht="22.5" customHeight="1">
      <c r="B499" s="3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8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35"/>
      <c r="BX499" s="35"/>
      <c r="BY499" s="75"/>
    </row>
    <row r="500" spans="2:77" s="32" customFormat="1" ht="22.5" customHeight="1">
      <c r="B500" s="3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8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35"/>
      <c r="BX500" s="35"/>
      <c r="BY500" s="75"/>
    </row>
    <row r="501" spans="2:77" s="32" customFormat="1" ht="22.5" customHeight="1">
      <c r="B501" s="3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8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35"/>
      <c r="BX501" s="35"/>
      <c r="BY501" s="75"/>
    </row>
    <row r="502" spans="2:77" s="32" customFormat="1" ht="22.5" customHeight="1">
      <c r="B502" s="3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8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35"/>
      <c r="BX502" s="35"/>
      <c r="BY502" s="75"/>
    </row>
    <row r="503" spans="2:77" s="32" customFormat="1" ht="22.5" customHeight="1">
      <c r="B503" s="3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8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35"/>
      <c r="BX503" s="35"/>
      <c r="BY503" s="75"/>
    </row>
    <row r="504" spans="2:77" s="32" customFormat="1" ht="22.5" customHeight="1">
      <c r="B504" s="3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8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35"/>
      <c r="BX504" s="35"/>
      <c r="BY504" s="75"/>
    </row>
    <row r="505" spans="2:77" s="32" customFormat="1" ht="22.5" customHeight="1">
      <c r="B505" s="3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8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35"/>
      <c r="BX505" s="35"/>
      <c r="BY505" s="75"/>
    </row>
    <row r="506" spans="2:77" s="32" customFormat="1" ht="22.5" customHeight="1">
      <c r="B506" s="3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8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35"/>
      <c r="BX506" s="35"/>
      <c r="BY506" s="75"/>
    </row>
    <row r="507" spans="2:77" s="32" customFormat="1" ht="22.5" customHeight="1">
      <c r="B507" s="3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8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35"/>
      <c r="BX507" s="35"/>
      <c r="BY507" s="75"/>
    </row>
    <row r="508" spans="2:77" s="32" customFormat="1" ht="22.5" customHeight="1">
      <c r="B508" s="3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8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35"/>
      <c r="BX508" s="35"/>
      <c r="BY508" s="75"/>
    </row>
    <row r="509" spans="2:77" s="32" customFormat="1" ht="22.5" customHeight="1">
      <c r="B509" s="3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8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35"/>
      <c r="BX509" s="35"/>
      <c r="BY509" s="75"/>
    </row>
    <row r="510" spans="2:77" s="32" customFormat="1" ht="22.5" customHeight="1">
      <c r="B510" s="3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8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35"/>
      <c r="BX510" s="35"/>
      <c r="BY510" s="75"/>
    </row>
    <row r="511" spans="2:77" s="32" customFormat="1" ht="22.5" customHeight="1">
      <c r="B511" s="3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8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35"/>
      <c r="BX511" s="35"/>
      <c r="BY511" s="75"/>
    </row>
    <row r="512" spans="2:77" s="32" customFormat="1" ht="22.5" customHeight="1">
      <c r="B512" s="3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8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35"/>
      <c r="BX512" s="35"/>
      <c r="BY512" s="75"/>
    </row>
    <row r="513" spans="2:77" s="32" customFormat="1" ht="22.5" customHeight="1">
      <c r="B513" s="3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8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35"/>
      <c r="BX513" s="35"/>
      <c r="BY513" s="75"/>
    </row>
    <row r="514" spans="2:77" s="32" customFormat="1" ht="22.5" customHeight="1">
      <c r="B514" s="3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8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35"/>
      <c r="BX514" s="35"/>
      <c r="BY514" s="75"/>
    </row>
    <row r="515" spans="2:77" s="32" customFormat="1" ht="22.5" customHeight="1">
      <c r="B515" s="3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8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35"/>
      <c r="BX515" s="35"/>
      <c r="BY515" s="75"/>
    </row>
    <row r="516" spans="2:77" s="32" customFormat="1" ht="22.5" customHeight="1">
      <c r="B516" s="3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8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35"/>
      <c r="BX516" s="35"/>
      <c r="BY516" s="75"/>
    </row>
    <row r="517" spans="2:77" s="32" customFormat="1" ht="22.5" customHeight="1">
      <c r="B517" s="3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8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35"/>
      <c r="BX517" s="35"/>
      <c r="BY517" s="75"/>
    </row>
    <row r="518" spans="2:77" s="32" customFormat="1" ht="22.5" customHeight="1">
      <c r="B518" s="3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8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35"/>
      <c r="BX518" s="35"/>
      <c r="BY518" s="75"/>
    </row>
    <row r="519" spans="2:77" s="32" customFormat="1" ht="22.5" customHeight="1">
      <c r="B519" s="3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8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35"/>
      <c r="BX519" s="35"/>
      <c r="BY519" s="75"/>
    </row>
    <row r="520" spans="2:77" s="32" customFormat="1" ht="22.5" customHeight="1">
      <c r="B520" s="3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8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35"/>
      <c r="BX520" s="35"/>
      <c r="BY520" s="75"/>
    </row>
    <row r="521" spans="2:77" s="32" customFormat="1" ht="22.5" customHeight="1">
      <c r="B521" s="3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8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35"/>
      <c r="BX521" s="35"/>
      <c r="BY521" s="75"/>
    </row>
    <row r="522" spans="2:77" s="32" customFormat="1" ht="22.5" customHeight="1">
      <c r="B522" s="3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8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35"/>
      <c r="BX522" s="35"/>
      <c r="BY522" s="75"/>
    </row>
    <row r="523" spans="2:77" s="32" customFormat="1" ht="22.5" customHeight="1">
      <c r="B523" s="3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8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35"/>
      <c r="BX523" s="35"/>
      <c r="BY523" s="75"/>
    </row>
    <row r="524" spans="2:77" s="32" customFormat="1" ht="22.5" customHeight="1">
      <c r="B524" s="3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8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35"/>
      <c r="BX524" s="35"/>
      <c r="BY524" s="75"/>
    </row>
    <row r="525" spans="2:77" s="32" customFormat="1" ht="22.5" customHeight="1">
      <c r="B525" s="3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8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35"/>
      <c r="BX525" s="35"/>
      <c r="BY525" s="75"/>
    </row>
    <row r="526" spans="2:77" s="32" customFormat="1" ht="22.5" customHeight="1">
      <c r="B526" s="3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8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35"/>
      <c r="BX526" s="35"/>
      <c r="BY526" s="75"/>
    </row>
    <row r="527" spans="2:77" s="32" customFormat="1" ht="22.5" customHeight="1">
      <c r="B527" s="3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8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35"/>
      <c r="BX527" s="35"/>
      <c r="BY527" s="75"/>
    </row>
    <row r="528" spans="2:77" s="32" customFormat="1" ht="22.5" customHeight="1">
      <c r="B528" s="3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8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35"/>
      <c r="BX528" s="35"/>
      <c r="BY528" s="75"/>
    </row>
    <row r="529" spans="2:77" s="32" customFormat="1" ht="22.5" customHeight="1">
      <c r="B529" s="3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8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35"/>
      <c r="BX529" s="35"/>
      <c r="BY529" s="75"/>
    </row>
    <row r="530" spans="2:77" s="32" customFormat="1" ht="22.5" customHeight="1">
      <c r="B530" s="3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8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35"/>
      <c r="BX530" s="35"/>
      <c r="BY530" s="75"/>
    </row>
    <row r="531" spans="2:77" s="32" customFormat="1" ht="22.5" customHeight="1">
      <c r="B531" s="3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8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35"/>
      <c r="BX531" s="35"/>
      <c r="BY531" s="75"/>
    </row>
    <row r="532" spans="2:77" s="32" customFormat="1" ht="22.5" customHeight="1">
      <c r="B532" s="3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8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35"/>
      <c r="BX532" s="35"/>
      <c r="BY532" s="75"/>
    </row>
    <row r="533" spans="2:77" s="32" customFormat="1" ht="22.5" customHeight="1">
      <c r="B533" s="3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8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35"/>
      <c r="BX533" s="35"/>
      <c r="BY533" s="75"/>
    </row>
    <row r="534" spans="2:77" s="32" customFormat="1" ht="22.5" customHeight="1">
      <c r="B534" s="3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8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35"/>
      <c r="BX534" s="35"/>
      <c r="BY534" s="75"/>
    </row>
    <row r="535" spans="2:77" s="32" customFormat="1" ht="22.5" customHeight="1">
      <c r="B535" s="3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8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35"/>
      <c r="BX535" s="35"/>
      <c r="BY535" s="75"/>
    </row>
    <row r="536" spans="2:77" s="32" customFormat="1" ht="22.5" customHeight="1">
      <c r="B536" s="3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8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35"/>
      <c r="BX536" s="35"/>
      <c r="BY536" s="75"/>
    </row>
    <row r="537" spans="2:77" s="32" customFormat="1" ht="22.5" customHeight="1">
      <c r="B537" s="3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8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35"/>
      <c r="BX537" s="35"/>
      <c r="BY537" s="75"/>
    </row>
    <row r="538" spans="2:77" s="32" customFormat="1" ht="22.5" customHeight="1">
      <c r="B538" s="3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8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35"/>
      <c r="BX538" s="35"/>
      <c r="BY538" s="75"/>
    </row>
    <row r="539" spans="2:77" s="32" customFormat="1" ht="22.5" customHeight="1">
      <c r="B539" s="3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8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35"/>
      <c r="BX539" s="35"/>
      <c r="BY539" s="75"/>
    </row>
    <row r="540" spans="2:77" s="32" customFormat="1" ht="22.5" customHeight="1">
      <c r="B540" s="3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8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35"/>
      <c r="BX540" s="35"/>
      <c r="BY540" s="75"/>
    </row>
    <row r="541" spans="2:77" s="32" customFormat="1" ht="22.5" customHeight="1">
      <c r="B541" s="3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8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35"/>
      <c r="BX541" s="35"/>
      <c r="BY541" s="75"/>
    </row>
    <row r="542" spans="2:77" s="32" customFormat="1" ht="22.5" customHeight="1">
      <c r="B542" s="3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8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35"/>
      <c r="BX542" s="35"/>
      <c r="BY542" s="75"/>
    </row>
    <row r="543" spans="2:77" s="32" customFormat="1" ht="22.5" customHeight="1">
      <c r="B543" s="3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8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35"/>
      <c r="BX543" s="35"/>
      <c r="BY543" s="75"/>
    </row>
    <row r="544" spans="2:77" s="32" customFormat="1" ht="22.5" customHeight="1">
      <c r="B544" s="3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8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35"/>
      <c r="BX544" s="35"/>
      <c r="BY544" s="75"/>
    </row>
    <row r="545" spans="2:77" s="32" customFormat="1" ht="22.5" customHeight="1">
      <c r="B545" s="3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8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35"/>
      <c r="BX545" s="35"/>
      <c r="BY545" s="75"/>
    </row>
    <row r="546" spans="2:77" s="32" customFormat="1" ht="22.5" customHeight="1">
      <c r="B546" s="3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8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35"/>
      <c r="BX546" s="35"/>
      <c r="BY546" s="75"/>
    </row>
    <row r="547" spans="2:77" s="32" customFormat="1" ht="22.5" customHeight="1">
      <c r="B547" s="3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8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35"/>
      <c r="BX547" s="35"/>
      <c r="BY547" s="75"/>
    </row>
    <row r="548" spans="2:77" s="32" customFormat="1" ht="22.5" customHeight="1">
      <c r="B548" s="3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8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35"/>
      <c r="BX548" s="35"/>
      <c r="BY548" s="75"/>
    </row>
    <row r="549" spans="2:77" s="32" customFormat="1" ht="22.5" customHeight="1">
      <c r="B549" s="3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8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35"/>
      <c r="BX549" s="35"/>
      <c r="BY549" s="75"/>
    </row>
    <row r="550" spans="2:77" s="32" customFormat="1" ht="22.5" customHeight="1">
      <c r="B550" s="3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8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35"/>
      <c r="BX550" s="35"/>
      <c r="BY550" s="75"/>
    </row>
    <row r="551" spans="2:77" s="32" customFormat="1" ht="22.5" customHeight="1">
      <c r="B551" s="3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8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35"/>
      <c r="BX551" s="35"/>
      <c r="BY551" s="75"/>
    </row>
    <row r="552" spans="2:77" s="32" customFormat="1" ht="22.5" customHeight="1">
      <c r="B552" s="3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8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35"/>
      <c r="BX552" s="35"/>
      <c r="BY552" s="75"/>
    </row>
    <row r="553" spans="2:77" s="32" customFormat="1" ht="22.5" customHeight="1">
      <c r="B553" s="3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8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35"/>
      <c r="BX553" s="35"/>
      <c r="BY553" s="75"/>
    </row>
    <row r="554" spans="2:77" s="32" customFormat="1" ht="22.5" customHeight="1">
      <c r="B554" s="3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8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35"/>
      <c r="BX554" s="35"/>
      <c r="BY554" s="75"/>
    </row>
    <row r="555" spans="2:77" s="32" customFormat="1" ht="22.5" customHeight="1">
      <c r="B555" s="3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8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35"/>
      <c r="BX555" s="35"/>
      <c r="BY555" s="75"/>
    </row>
    <row r="556" spans="2:77" s="32" customFormat="1" ht="22.5" customHeight="1">
      <c r="B556" s="3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8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35"/>
      <c r="BX556" s="35"/>
      <c r="BY556" s="75"/>
    </row>
    <row r="557" spans="2:77" s="32" customFormat="1" ht="22.5" customHeight="1">
      <c r="B557" s="3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8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35"/>
      <c r="BX557" s="35"/>
      <c r="BY557" s="75"/>
    </row>
    <row r="558" spans="2:77" s="32" customFormat="1" ht="22.5" customHeight="1">
      <c r="B558" s="3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8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35"/>
      <c r="BX558" s="35"/>
      <c r="BY558" s="75"/>
    </row>
    <row r="559" spans="2:77" s="32" customFormat="1" ht="22.5" customHeight="1">
      <c r="B559" s="3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8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35"/>
      <c r="BX559" s="35"/>
      <c r="BY559" s="75"/>
    </row>
    <row r="560" spans="2:77" s="32" customFormat="1" ht="22.5" customHeight="1">
      <c r="B560" s="3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8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35"/>
      <c r="BX560" s="35"/>
      <c r="BY560" s="75"/>
    </row>
    <row r="561" spans="2:77" s="32" customFormat="1" ht="22.5" customHeight="1">
      <c r="B561" s="3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8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35"/>
      <c r="BX561" s="35"/>
      <c r="BY561" s="75"/>
    </row>
    <row r="562" spans="2:77" s="32" customFormat="1" ht="22.5" customHeight="1">
      <c r="B562" s="3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8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35"/>
      <c r="BX562" s="35"/>
      <c r="BY562" s="75"/>
    </row>
    <row r="563" spans="2:77" s="32" customFormat="1" ht="22.5" customHeight="1">
      <c r="B563" s="3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8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35"/>
      <c r="BX563" s="35"/>
      <c r="BY563" s="75"/>
    </row>
    <row r="564" spans="2:77" s="32" customFormat="1" ht="22.5" customHeight="1">
      <c r="B564" s="3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8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35"/>
      <c r="BX564" s="35"/>
      <c r="BY564" s="75"/>
    </row>
    <row r="565" spans="2:77" s="32" customFormat="1" ht="22.5" customHeight="1">
      <c r="B565" s="3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8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35"/>
      <c r="BX565" s="35"/>
      <c r="BY565" s="75"/>
    </row>
    <row r="566" spans="2:77" s="32" customFormat="1" ht="22.5" customHeight="1">
      <c r="B566" s="3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8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35"/>
      <c r="BX566" s="35"/>
      <c r="BY566" s="75"/>
    </row>
    <row r="567" spans="2:77" s="32" customFormat="1" ht="22.5" customHeight="1">
      <c r="B567" s="3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8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35"/>
      <c r="BX567" s="35"/>
      <c r="BY567" s="75"/>
    </row>
    <row r="568" spans="2:77" s="32" customFormat="1" ht="22.5" customHeight="1">
      <c r="B568" s="3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8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35"/>
      <c r="BX568" s="35"/>
      <c r="BY568" s="75"/>
    </row>
    <row r="569" spans="2:77" s="32" customFormat="1" ht="22.5" customHeight="1">
      <c r="B569" s="3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8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35"/>
      <c r="BX569" s="35"/>
      <c r="BY569" s="75"/>
    </row>
    <row r="570" spans="2:77" s="32" customFormat="1" ht="22.5" customHeight="1">
      <c r="B570" s="3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8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35"/>
      <c r="BX570" s="35"/>
      <c r="BY570" s="75"/>
    </row>
    <row r="571" spans="2:77" s="32" customFormat="1" ht="22.5" customHeight="1">
      <c r="B571" s="3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8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35"/>
      <c r="BX571" s="35"/>
      <c r="BY571" s="75"/>
    </row>
    <row r="572" spans="2:77" s="32" customFormat="1" ht="22.5" customHeight="1">
      <c r="B572" s="3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8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35"/>
      <c r="BX572" s="35"/>
      <c r="BY572" s="75"/>
    </row>
    <row r="573" spans="2:77" s="32" customFormat="1" ht="22.5" customHeight="1">
      <c r="B573" s="3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8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35"/>
      <c r="BX573" s="35"/>
      <c r="BY573" s="75"/>
    </row>
    <row r="574" spans="2:77" s="32" customFormat="1" ht="22.5" customHeight="1">
      <c r="B574" s="3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8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35"/>
      <c r="BX574" s="35"/>
      <c r="BY574" s="75"/>
    </row>
    <row r="575" spans="2:77" s="32" customFormat="1" ht="22.5" customHeight="1">
      <c r="B575" s="3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8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35"/>
      <c r="BX575" s="35"/>
      <c r="BY575" s="75"/>
    </row>
    <row r="576" spans="2:77" s="32" customFormat="1" ht="22.5" customHeight="1">
      <c r="B576" s="3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8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35"/>
      <c r="BX576" s="35"/>
      <c r="BY576" s="75"/>
    </row>
    <row r="577" spans="2:77" s="32" customFormat="1" ht="22.5" customHeight="1">
      <c r="B577" s="3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8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35"/>
      <c r="BX577" s="35"/>
      <c r="BY577" s="75"/>
    </row>
    <row r="578" spans="2:77" s="32" customFormat="1" ht="22.5" customHeight="1">
      <c r="B578" s="3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8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35"/>
      <c r="BX578" s="35"/>
      <c r="BY578" s="75"/>
    </row>
    <row r="579" spans="2:77" s="32" customFormat="1" ht="22.5" customHeight="1">
      <c r="B579" s="3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8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35"/>
      <c r="BX579" s="35"/>
      <c r="BY579" s="75"/>
    </row>
    <row r="580" spans="2:77" s="32" customFormat="1" ht="22.5" customHeight="1">
      <c r="B580" s="3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8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35"/>
      <c r="BX580" s="35"/>
      <c r="BY580" s="75"/>
    </row>
    <row r="581" spans="2:77" s="32" customFormat="1" ht="22.5" customHeight="1">
      <c r="B581" s="3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8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35"/>
      <c r="BX581" s="35"/>
      <c r="BY581" s="75"/>
    </row>
    <row r="582" spans="2:77" s="32" customFormat="1" ht="22.5" customHeight="1">
      <c r="B582" s="3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8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35"/>
      <c r="BX582" s="35"/>
      <c r="BY582" s="75"/>
    </row>
    <row r="583" spans="2:77" s="32" customFormat="1" ht="22.5" customHeight="1">
      <c r="B583" s="3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8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35"/>
      <c r="BX583" s="35"/>
      <c r="BY583" s="75"/>
    </row>
    <row r="584" spans="2:77" s="32" customFormat="1" ht="22.5" customHeight="1">
      <c r="B584" s="3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8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35"/>
      <c r="BX584" s="35"/>
      <c r="BY584" s="75"/>
    </row>
    <row r="585" spans="2:77" s="32" customFormat="1" ht="22.5" customHeight="1">
      <c r="B585" s="3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8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35"/>
      <c r="BX585" s="35"/>
      <c r="BY585" s="75"/>
    </row>
    <row r="586" spans="2:77" s="32" customFormat="1" ht="22.5" customHeight="1">
      <c r="B586" s="3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8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35"/>
      <c r="BX586" s="35"/>
      <c r="BY586" s="75"/>
    </row>
    <row r="587" spans="2:77" s="32" customFormat="1" ht="22.5" customHeight="1">
      <c r="B587" s="3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8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35"/>
      <c r="BX587" s="35"/>
      <c r="BY587" s="75"/>
    </row>
    <row r="588" spans="2:77" s="32" customFormat="1" ht="22.5" customHeight="1">
      <c r="B588" s="3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8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35"/>
      <c r="BX588" s="35"/>
      <c r="BY588" s="75"/>
    </row>
    <row r="589" spans="2:77" s="32" customFormat="1" ht="22.5" customHeight="1">
      <c r="B589" s="3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8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35"/>
      <c r="BX589" s="35"/>
      <c r="BY589" s="75"/>
    </row>
    <row r="590" spans="2:77" s="32" customFormat="1" ht="22.5" customHeight="1">
      <c r="B590" s="3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8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35"/>
      <c r="BX590" s="35"/>
      <c r="BY590" s="75"/>
    </row>
    <row r="591" spans="2:77" s="32" customFormat="1" ht="22.5" customHeight="1">
      <c r="B591" s="3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8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35"/>
      <c r="BX591" s="35"/>
      <c r="BY591" s="75"/>
    </row>
    <row r="592" spans="2:77" s="32" customFormat="1" ht="22.5" customHeight="1">
      <c r="B592" s="3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8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35"/>
      <c r="BX592" s="35"/>
      <c r="BY592" s="75"/>
    </row>
    <row r="593" spans="2:77" s="32" customFormat="1" ht="22.5" customHeight="1">
      <c r="B593" s="3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8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35"/>
      <c r="BX593" s="35"/>
      <c r="BY593" s="75"/>
    </row>
    <row r="594" spans="2:77" s="32" customFormat="1" ht="22.5" customHeight="1">
      <c r="B594" s="3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8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35"/>
      <c r="BX594" s="35"/>
      <c r="BY594" s="75"/>
    </row>
    <row r="595" spans="2:77" s="32" customFormat="1" ht="22.5" customHeight="1">
      <c r="B595" s="3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8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35"/>
      <c r="BX595" s="35"/>
      <c r="BY595" s="75"/>
    </row>
    <row r="596" spans="2:77" s="32" customFormat="1" ht="22.5" customHeight="1">
      <c r="B596" s="3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8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35"/>
      <c r="BX596" s="35"/>
      <c r="BY596" s="75"/>
    </row>
    <row r="597" spans="2:77" s="32" customFormat="1" ht="22.5" customHeight="1">
      <c r="B597" s="3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8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35"/>
      <c r="BX597" s="35"/>
      <c r="BY597" s="75"/>
    </row>
    <row r="598" spans="2:77" s="32" customFormat="1" ht="22.5" customHeight="1">
      <c r="B598" s="3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8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35"/>
      <c r="BX598" s="35"/>
      <c r="BY598" s="75"/>
    </row>
    <row r="599" spans="2:77" s="32" customFormat="1" ht="22.5" customHeight="1">
      <c r="B599" s="3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8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35"/>
      <c r="BX599" s="35"/>
      <c r="BY599" s="75"/>
    </row>
    <row r="600" spans="2:77" s="32" customFormat="1" ht="22.5" customHeight="1">
      <c r="B600" s="3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8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35"/>
      <c r="BX600" s="35"/>
      <c r="BY600" s="75"/>
    </row>
    <row r="601" spans="2:77" s="32" customFormat="1" ht="22.5" customHeight="1">
      <c r="B601" s="3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8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35"/>
      <c r="BX601" s="35"/>
      <c r="BY601" s="75"/>
    </row>
    <row r="602" spans="2:77" s="32" customFormat="1" ht="22.5" customHeight="1">
      <c r="B602" s="3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8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35"/>
      <c r="BX602" s="35"/>
      <c r="BY602" s="75"/>
    </row>
    <row r="603" spans="2:77" s="32" customFormat="1" ht="22.5" customHeight="1">
      <c r="B603" s="3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8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35"/>
      <c r="BX603" s="35"/>
      <c r="BY603" s="75"/>
    </row>
    <row r="604" spans="2:77" s="32" customFormat="1" ht="22.5" customHeight="1">
      <c r="B604" s="3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8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35"/>
      <c r="BX604" s="35"/>
      <c r="BY604" s="75"/>
    </row>
    <row r="605" spans="2:77" s="32" customFormat="1" ht="22.5" customHeight="1">
      <c r="B605" s="3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8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35"/>
      <c r="BX605" s="35"/>
      <c r="BY605" s="75"/>
    </row>
    <row r="606" spans="2:77" s="32" customFormat="1" ht="22.5" customHeight="1">
      <c r="B606" s="3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8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35"/>
      <c r="BX606" s="35"/>
      <c r="BY606" s="75"/>
    </row>
    <row r="607" spans="2:77" s="32" customFormat="1" ht="22.5" customHeight="1">
      <c r="B607" s="3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8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35"/>
      <c r="BX607" s="35"/>
      <c r="BY607" s="75"/>
    </row>
    <row r="608" spans="2:77" s="32" customFormat="1" ht="22.5" customHeight="1">
      <c r="B608" s="3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8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35"/>
      <c r="BX608" s="35"/>
      <c r="BY608" s="75"/>
    </row>
    <row r="609" spans="2:77" s="32" customFormat="1" ht="22.5" customHeight="1">
      <c r="B609" s="3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8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35"/>
      <c r="BX609" s="35"/>
      <c r="BY609" s="75"/>
    </row>
    <row r="610" spans="2:77" s="32" customFormat="1" ht="22.5" customHeight="1">
      <c r="B610" s="3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8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35"/>
      <c r="BX610" s="35"/>
      <c r="BY610" s="75"/>
    </row>
    <row r="611" spans="2:77" s="32" customFormat="1" ht="22.5" customHeight="1">
      <c r="B611" s="3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8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35"/>
      <c r="BX611" s="35"/>
      <c r="BY611" s="75"/>
    </row>
    <row r="612" spans="2:77" s="32" customFormat="1" ht="22.5" customHeight="1">
      <c r="B612" s="3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8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35"/>
      <c r="BX612" s="35"/>
      <c r="BY612" s="75"/>
    </row>
    <row r="613" spans="2:77" s="32" customFormat="1" ht="22.5" customHeight="1">
      <c r="B613" s="3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8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35"/>
      <c r="BX613" s="35"/>
      <c r="BY613" s="75"/>
    </row>
    <row r="614" spans="2:77" s="32" customFormat="1" ht="22.5" customHeight="1">
      <c r="B614" s="3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8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35"/>
      <c r="BX614" s="35"/>
      <c r="BY614" s="75"/>
    </row>
    <row r="615" spans="2:77" s="32" customFormat="1" ht="22.5" customHeight="1">
      <c r="B615" s="3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8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35"/>
      <c r="BX615" s="35"/>
      <c r="BY615" s="75"/>
    </row>
    <row r="616" spans="2:77" s="32" customFormat="1" ht="22.5" customHeight="1">
      <c r="B616" s="3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8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35"/>
      <c r="BX616" s="35"/>
      <c r="BY616" s="75"/>
    </row>
    <row r="617" spans="2:77" s="32" customFormat="1" ht="22.5" customHeight="1">
      <c r="B617" s="3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8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35"/>
      <c r="BX617" s="35"/>
      <c r="BY617" s="75"/>
    </row>
    <row r="618" spans="2:77" s="32" customFormat="1" ht="22.5" customHeight="1">
      <c r="B618" s="3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8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35"/>
      <c r="BX618" s="35"/>
      <c r="BY618" s="75"/>
    </row>
    <row r="619" spans="2:77" s="32" customFormat="1" ht="22.5" customHeight="1">
      <c r="B619" s="3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8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35"/>
      <c r="BX619" s="35"/>
      <c r="BY619" s="75"/>
    </row>
    <row r="620" spans="2:77" s="32" customFormat="1" ht="22.5" customHeight="1">
      <c r="B620" s="3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8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35"/>
      <c r="BX620" s="35"/>
      <c r="BY620" s="75"/>
    </row>
    <row r="621" spans="2:77" s="32" customFormat="1" ht="22.5" customHeight="1">
      <c r="B621" s="3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8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35"/>
      <c r="BX621" s="35"/>
      <c r="BY621" s="75"/>
    </row>
    <row r="622" spans="2:77" s="32" customFormat="1" ht="22.5" customHeight="1">
      <c r="B622" s="3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8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35"/>
      <c r="BX622" s="35"/>
      <c r="BY622" s="75"/>
    </row>
    <row r="623" spans="2:77" s="32" customFormat="1" ht="22.5" customHeight="1">
      <c r="B623" s="3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8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35"/>
      <c r="BX623" s="35"/>
      <c r="BY623" s="75"/>
    </row>
    <row r="624" spans="2:77" s="32" customFormat="1" ht="22.5" customHeight="1">
      <c r="B624" s="3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8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35"/>
      <c r="BX624" s="35"/>
      <c r="BY624" s="75"/>
    </row>
    <row r="625" spans="2:77" s="32" customFormat="1" ht="22.5" customHeight="1">
      <c r="B625" s="3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8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35"/>
      <c r="BX625" s="35"/>
      <c r="BY625" s="75"/>
    </row>
    <row r="626" spans="2:77" s="32" customFormat="1" ht="22.5" customHeight="1">
      <c r="B626" s="3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8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35"/>
      <c r="BX626" s="35"/>
      <c r="BY626" s="75"/>
    </row>
    <row r="627" spans="2:77" s="32" customFormat="1" ht="22.5" customHeight="1">
      <c r="B627" s="3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8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35"/>
      <c r="BX627" s="35"/>
      <c r="BY627" s="75"/>
    </row>
    <row r="628" spans="2:77" s="32" customFormat="1" ht="22.5" customHeight="1">
      <c r="B628" s="3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8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35"/>
      <c r="BX628" s="35"/>
      <c r="BY628" s="75"/>
    </row>
    <row r="629" spans="2:77" s="32" customFormat="1" ht="22.5" customHeight="1">
      <c r="B629" s="3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8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35"/>
      <c r="BX629" s="35"/>
      <c r="BY629" s="75"/>
    </row>
    <row r="630" spans="2:77" s="32" customFormat="1" ht="22.5" customHeight="1">
      <c r="B630" s="3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8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35"/>
      <c r="BX630" s="35"/>
      <c r="BY630" s="75"/>
    </row>
    <row r="631" spans="2:77" s="32" customFormat="1" ht="22.5" customHeight="1">
      <c r="B631" s="3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8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35"/>
      <c r="BX631" s="35"/>
      <c r="BY631" s="75"/>
    </row>
    <row r="632" spans="2:77" s="32" customFormat="1" ht="22.5" customHeight="1">
      <c r="B632" s="3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8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35"/>
      <c r="BX632" s="35"/>
      <c r="BY632" s="75"/>
    </row>
    <row r="633" spans="2:77" s="32" customFormat="1" ht="22.5" customHeight="1">
      <c r="B633" s="3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8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35"/>
      <c r="BX633" s="35"/>
      <c r="BY633" s="75"/>
    </row>
    <row r="634" spans="2:77" s="32" customFormat="1" ht="22.5" customHeight="1">
      <c r="B634" s="3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8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35"/>
      <c r="BX634" s="35"/>
      <c r="BY634" s="75"/>
    </row>
    <row r="635" spans="2:77" s="32" customFormat="1" ht="22.5" customHeight="1">
      <c r="B635" s="3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8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35"/>
      <c r="BX635" s="35"/>
      <c r="BY635" s="75"/>
    </row>
    <row r="636" spans="2:77" s="32" customFormat="1" ht="22.5" customHeight="1">
      <c r="B636" s="3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8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35"/>
      <c r="BX636" s="35"/>
      <c r="BY636" s="75"/>
    </row>
    <row r="637" spans="2:77" s="32" customFormat="1" ht="22.5" customHeight="1">
      <c r="B637" s="3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8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35"/>
      <c r="BX637" s="35"/>
      <c r="BY637" s="75"/>
    </row>
    <row r="638" spans="2:77" s="32" customFormat="1" ht="22.5" customHeight="1">
      <c r="B638" s="3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8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35"/>
      <c r="BX638" s="35"/>
      <c r="BY638" s="75"/>
    </row>
    <row r="639" spans="2:77" s="32" customFormat="1" ht="22.5" customHeight="1">
      <c r="B639" s="3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8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35"/>
      <c r="BX639" s="35"/>
      <c r="BY639" s="75"/>
    </row>
    <row r="640" spans="2:77" s="32" customFormat="1" ht="22.5" customHeight="1">
      <c r="B640" s="3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8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35"/>
      <c r="BX640" s="35"/>
      <c r="BY640" s="75"/>
    </row>
    <row r="641" spans="2:77" s="32" customFormat="1" ht="22.5" customHeight="1">
      <c r="B641" s="3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8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35"/>
      <c r="BX641" s="35"/>
      <c r="BY641" s="75"/>
    </row>
    <row r="642" spans="2:77" s="32" customFormat="1" ht="22.5" customHeight="1">
      <c r="B642" s="3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8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35"/>
      <c r="BX642" s="35"/>
      <c r="BY642" s="75"/>
    </row>
    <row r="643" spans="2:77" s="32" customFormat="1" ht="22.5" customHeight="1">
      <c r="B643" s="3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8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35"/>
      <c r="BX643" s="35"/>
      <c r="BY643" s="75"/>
    </row>
    <row r="644" spans="2:77" s="32" customFormat="1" ht="22.5" customHeight="1">
      <c r="B644" s="3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8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35"/>
      <c r="BX644" s="35"/>
      <c r="BY644" s="75"/>
    </row>
    <row r="645" spans="2:77" s="32" customFormat="1" ht="22.5" customHeight="1">
      <c r="B645" s="3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8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35"/>
      <c r="BX645" s="35"/>
      <c r="BY645" s="75"/>
    </row>
    <row r="646" spans="2:77" s="32" customFormat="1" ht="22.5" customHeight="1">
      <c r="B646" s="3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8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35"/>
      <c r="BX646" s="35"/>
      <c r="BY646" s="75"/>
    </row>
    <row r="647" spans="2:77" s="32" customFormat="1" ht="22.5" customHeight="1">
      <c r="B647" s="3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8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35"/>
      <c r="BX647" s="35"/>
      <c r="BY647" s="75"/>
    </row>
    <row r="648" spans="2:77" s="32" customFormat="1" ht="22.5" customHeight="1">
      <c r="B648" s="3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8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35"/>
      <c r="BX648" s="35"/>
      <c r="BY648" s="75"/>
    </row>
    <row r="649" spans="2:77" s="32" customFormat="1" ht="22.5" customHeight="1">
      <c r="B649" s="3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8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35"/>
      <c r="BX649" s="35"/>
      <c r="BY649" s="75"/>
    </row>
    <row r="650" spans="2:77" s="32" customFormat="1" ht="22.5" customHeight="1">
      <c r="B650" s="3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8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35"/>
      <c r="BX650" s="35"/>
      <c r="BY650" s="75"/>
    </row>
    <row r="651" spans="2:77" s="32" customFormat="1" ht="22.5" customHeight="1">
      <c r="B651" s="3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8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35"/>
      <c r="BX651" s="35"/>
      <c r="BY651" s="75"/>
    </row>
    <row r="652" spans="2:77" s="32" customFormat="1" ht="22.5" customHeight="1">
      <c r="B652" s="3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8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35"/>
      <c r="BX652" s="35"/>
      <c r="BY652" s="75"/>
    </row>
    <row r="653" spans="2:77" s="32" customFormat="1" ht="22.5" customHeight="1">
      <c r="B653" s="3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8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35"/>
      <c r="BX653" s="35"/>
      <c r="BY653" s="75"/>
    </row>
    <row r="654" spans="2:77" s="32" customFormat="1" ht="22.5" customHeight="1">
      <c r="B654" s="3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8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35"/>
      <c r="BX654" s="35"/>
      <c r="BY654" s="75"/>
    </row>
    <row r="655" spans="2:77" s="32" customFormat="1" ht="22.5" customHeight="1">
      <c r="B655" s="3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8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35"/>
      <c r="BX655" s="35"/>
      <c r="BY655" s="75"/>
    </row>
    <row r="656" spans="2:77" s="32" customFormat="1" ht="22.5" customHeight="1">
      <c r="B656" s="3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8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35"/>
      <c r="BX656" s="35"/>
      <c r="BY656" s="75"/>
    </row>
    <row r="657" spans="2:77" s="32" customFormat="1" ht="22.5" customHeight="1">
      <c r="B657" s="3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8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35"/>
      <c r="BX657" s="35"/>
      <c r="BY657" s="75"/>
    </row>
    <row r="658" spans="2:77" s="32" customFormat="1" ht="22.5" customHeight="1">
      <c r="B658" s="3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8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35"/>
      <c r="BX658" s="35"/>
      <c r="BY658" s="75"/>
    </row>
    <row r="659" spans="2:77" s="32" customFormat="1" ht="22.5" customHeight="1">
      <c r="B659" s="3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8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35"/>
      <c r="BX659" s="35"/>
      <c r="BY659" s="75"/>
    </row>
    <row r="660" spans="2:77" s="32" customFormat="1" ht="22.5" customHeight="1">
      <c r="B660" s="3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8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35"/>
      <c r="BX660" s="35"/>
      <c r="BY660" s="75"/>
    </row>
    <row r="661" spans="2:77" s="32" customFormat="1" ht="22.5" customHeight="1">
      <c r="B661" s="3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8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35"/>
      <c r="BX661" s="35"/>
      <c r="BY661" s="75"/>
    </row>
    <row r="662" spans="2:77" s="32" customFormat="1" ht="22.5" customHeight="1">
      <c r="B662" s="3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8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35"/>
      <c r="BX662" s="35"/>
      <c r="BY662" s="75"/>
    </row>
    <row r="663" spans="2:77" s="32" customFormat="1" ht="22.5" customHeight="1">
      <c r="B663" s="3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8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35"/>
      <c r="BX663" s="35"/>
      <c r="BY663" s="75"/>
    </row>
    <row r="664" spans="2:77" s="32" customFormat="1" ht="22.5" customHeight="1">
      <c r="B664" s="3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8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35"/>
      <c r="BX664" s="35"/>
      <c r="BY664" s="75"/>
    </row>
    <row r="665" spans="2:77" s="32" customFormat="1" ht="22.5" customHeight="1">
      <c r="B665" s="3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8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35"/>
      <c r="BX665" s="35"/>
      <c r="BY665" s="75"/>
    </row>
    <row r="666" spans="2:77" s="32" customFormat="1" ht="22.5" customHeight="1">
      <c r="B666" s="3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8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35"/>
      <c r="BX666" s="35"/>
      <c r="BY666" s="75"/>
    </row>
    <row r="667" spans="2:77" s="32" customFormat="1" ht="22.5" customHeight="1">
      <c r="B667" s="3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8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35"/>
      <c r="BX667" s="35"/>
      <c r="BY667" s="75"/>
    </row>
    <row r="668" spans="2:77" s="32" customFormat="1" ht="22.5" customHeight="1">
      <c r="B668" s="3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8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35"/>
      <c r="BX668" s="35"/>
      <c r="BY668" s="75"/>
    </row>
    <row r="669" spans="2:77" s="32" customFormat="1" ht="22.5" customHeight="1">
      <c r="B669" s="3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8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35"/>
      <c r="BX669" s="35"/>
      <c r="BY669" s="75"/>
    </row>
    <row r="670" spans="2:77" s="32" customFormat="1" ht="22.5" customHeight="1">
      <c r="B670" s="3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8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35"/>
      <c r="BX670" s="35"/>
      <c r="BY670" s="75"/>
    </row>
    <row r="671" spans="2:77" s="32" customFormat="1" ht="22.5" customHeight="1">
      <c r="B671" s="3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8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35"/>
      <c r="BX671" s="35"/>
      <c r="BY671" s="75"/>
    </row>
    <row r="672" spans="2:77" s="32" customFormat="1" ht="22.5" customHeight="1">
      <c r="B672" s="3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8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35"/>
      <c r="BX672" s="35"/>
      <c r="BY672" s="75"/>
    </row>
    <row r="673" spans="2:77" s="32" customFormat="1" ht="22.5" customHeight="1">
      <c r="B673" s="3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8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35"/>
      <c r="BX673" s="35"/>
      <c r="BY673" s="75"/>
    </row>
    <row r="674" spans="2:77" s="32" customFormat="1" ht="22.5" customHeight="1">
      <c r="B674" s="3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8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35"/>
      <c r="BX674" s="35"/>
      <c r="BY674" s="75"/>
    </row>
    <row r="675" spans="2:77" s="32" customFormat="1" ht="22.5" customHeight="1">
      <c r="B675" s="3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8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35"/>
      <c r="BX675" s="35"/>
      <c r="BY675" s="75"/>
    </row>
    <row r="676" spans="2:77" s="32" customFormat="1" ht="22.5" customHeight="1">
      <c r="B676" s="3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8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35"/>
      <c r="BX676" s="35"/>
      <c r="BY676" s="75"/>
    </row>
    <row r="677" spans="2:77" s="32" customFormat="1" ht="22.5" customHeight="1">
      <c r="B677" s="3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8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35"/>
      <c r="BX677" s="35"/>
      <c r="BY677" s="75"/>
    </row>
    <row r="678" spans="2:77" s="32" customFormat="1" ht="22.5" customHeight="1">
      <c r="B678" s="3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8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35"/>
      <c r="BX678" s="35"/>
      <c r="BY678" s="75"/>
    </row>
    <row r="679" spans="2:77" s="32" customFormat="1" ht="22.5" customHeight="1">
      <c r="B679" s="3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8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35"/>
      <c r="BX679" s="35"/>
      <c r="BY679" s="75"/>
    </row>
    <row r="680" spans="2:77" s="32" customFormat="1" ht="22.5" customHeight="1">
      <c r="B680" s="3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8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35"/>
      <c r="BX680" s="35"/>
      <c r="BY680" s="75"/>
    </row>
    <row r="681" spans="2:77" s="32" customFormat="1" ht="22.5" customHeight="1">
      <c r="B681" s="3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8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35"/>
      <c r="BX681" s="35"/>
      <c r="BY681" s="75"/>
    </row>
    <row r="682" spans="2:77" s="32" customFormat="1" ht="22.5" customHeight="1">
      <c r="B682" s="3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8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35"/>
      <c r="BX682" s="35"/>
      <c r="BY682" s="75"/>
    </row>
    <row r="683" spans="2:77" s="32" customFormat="1" ht="22.5" customHeight="1">
      <c r="B683" s="3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8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35"/>
      <c r="BX683" s="35"/>
      <c r="BY683" s="75"/>
    </row>
    <row r="684" spans="2:77" s="32" customFormat="1" ht="22.5" customHeight="1">
      <c r="B684" s="3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8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35"/>
      <c r="BX684" s="35"/>
      <c r="BY684" s="75"/>
    </row>
    <row r="685" spans="2:77" s="32" customFormat="1" ht="22.5" customHeight="1">
      <c r="B685" s="3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8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35"/>
      <c r="BX685" s="35"/>
      <c r="BY685" s="75"/>
    </row>
    <row r="686" spans="2:77" s="32" customFormat="1" ht="22.5" customHeight="1">
      <c r="B686" s="3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8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35"/>
      <c r="BX686" s="35"/>
      <c r="BY686" s="75"/>
    </row>
    <row r="687" spans="2:77" s="32" customFormat="1" ht="22.5" customHeight="1">
      <c r="B687" s="3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8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35"/>
      <c r="BX687" s="35"/>
      <c r="BY687" s="75"/>
    </row>
    <row r="688" spans="2:77" s="32" customFormat="1" ht="22.5" customHeight="1">
      <c r="B688" s="3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8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35"/>
      <c r="BX688" s="35"/>
      <c r="BY688" s="75"/>
    </row>
    <row r="689" spans="2:77" s="32" customFormat="1" ht="22.5" customHeight="1">
      <c r="B689" s="3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8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35"/>
      <c r="BX689" s="35"/>
      <c r="BY689" s="75"/>
    </row>
    <row r="690" spans="2:77" s="32" customFormat="1" ht="22.5" customHeight="1">
      <c r="B690" s="3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8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35"/>
      <c r="BX690" s="35"/>
      <c r="BY690" s="75"/>
    </row>
    <row r="691" spans="2:77" s="32" customFormat="1" ht="22.5" customHeight="1">
      <c r="B691" s="3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8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35"/>
      <c r="BX691" s="35"/>
      <c r="BY691" s="75"/>
    </row>
    <row r="692" spans="2:77" s="32" customFormat="1" ht="22.5" customHeight="1">
      <c r="B692" s="3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8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35"/>
      <c r="BX692" s="35"/>
      <c r="BY692" s="75"/>
    </row>
    <row r="693" spans="2:77" s="32" customFormat="1" ht="22.5" customHeight="1">
      <c r="B693" s="3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8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35"/>
      <c r="BX693" s="35"/>
      <c r="BY693" s="75"/>
    </row>
    <row r="694" spans="2:77" s="32" customFormat="1" ht="22.5" customHeight="1">
      <c r="B694" s="3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8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35"/>
      <c r="BX694" s="35"/>
      <c r="BY694" s="75"/>
    </row>
    <row r="695" spans="2:77" s="32" customFormat="1" ht="22.5" customHeight="1">
      <c r="B695" s="3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8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35"/>
      <c r="BX695" s="35"/>
      <c r="BY695" s="75"/>
    </row>
    <row r="696" spans="2:77" s="32" customFormat="1" ht="22.5" customHeight="1">
      <c r="B696" s="3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8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35"/>
      <c r="BX696" s="35"/>
      <c r="BY696" s="75"/>
    </row>
    <row r="697" spans="2:77" s="32" customFormat="1" ht="22.5" customHeight="1">
      <c r="B697" s="3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8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35"/>
      <c r="BX697" s="35"/>
      <c r="BY697" s="75"/>
    </row>
    <row r="698" spans="2:77" s="32" customFormat="1" ht="22.5" customHeight="1">
      <c r="B698" s="3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8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35"/>
      <c r="BX698" s="35"/>
      <c r="BY698" s="75"/>
    </row>
    <row r="699" spans="2:77" s="32" customFormat="1" ht="22.5" customHeight="1">
      <c r="B699" s="3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8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35"/>
      <c r="BX699" s="35"/>
      <c r="BY699" s="75"/>
    </row>
    <row r="700" spans="2:77" s="32" customFormat="1" ht="22.5" customHeight="1">
      <c r="B700" s="3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8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35"/>
      <c r="BX700" s="35"/>
      <c r="BY700" s="75"/>
    </row>
    <row r="701" spans="2:77" s="32" customFormat="1" ht="22.5" customHeight="1">
      <c r="B701" s="3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8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35"/>
      <c r="BX701" s="35"/>
      <c r="BY701" s="75"/>
    </row>
    <row r="702" spans="2:77" s="32" customFormat="1" ht="22.5" customHeight="1">
      <c r="B702" s="3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8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35"/>
      <c r="BX702" s="35"/>
      <c r="BY702" s="75"/>
    </row>
    <row r="703" spans="2:77" s="32" customFormat="1" ht="22.5" customHeight="1">
      <c r="B703" s="3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8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35"/>
      <c r="BX703" s="35"/>
      <c r="BY703" s="75"/>
    </row>
    <row r="704" spans="2:77" s="32" customFormat="1" ht="22.5" customHeight="1">
      <c r="B704" s="3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8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35"/>
      <c r="BX704" s="35"/>
      <c r="BY704" s="75"/>
    </row>
    <row r="705" spans="2:77" s="32" customFormat="1" ht="22.5" customHeight="1">
      <c r="B705" s="3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8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35"/>
      <c r="BX705" s="35"/>
      <c r="BY705" s="75"/>
    </row>
    <row r="706" spans="2:77" s="32" customFormat="1" ht="22.5" customHeight="1">
      <c r="B706" s="3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8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35"/>
      <c r="BX706" s="35"/>
      <c r="BY706" s="75"/>
    </row>
    <row r="707" spans="2:77" s="32" customFormat="1" ht="22.5" customHeight="1">
      <c r="B707" s="3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8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35"/>
      <c r="BX707" s="35"/>
      <c r="BY707" s="75"/>
    </row>
    <row r="708" spans="2:77" s="32" customFormat="1" ht="22.5" customHeight="1">
      <c r="B708" s="3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8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35"/>
      <c r="BX708" s="35"/>
      <c r="BY708" s="75"/>
    </row>
    <row r="709" spans="2:77" s="32" customFormat="1" ht="22.5" customHeight="1">
      <c r="B709" s="3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8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35"/>
      <c r="BX709" s="35"/>
      <c r="BY709" s="75"/>
    </row>
    <row r="710" spans="2:77" s="32" customFormat="1" ht="22.5" customHeight="1">
      <c r="B710" s="3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8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35"/>
      <c r="BX710" s="35"/>
      <c r="BY710" s="75"/>
    </row>
    <row r="711" spans="2:77" s="32" customFormat="1" ht="22.5" customHeight="1">
      <c r="B711" s="3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8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35"/>
      <c r="BX711" s="35"/>
      <c r="BY711" s="75"/>
    </row>
    <row r="712" spans="2:77" s="32" customFormat="1" ht="22.5" customHeight="1">
      <c r="B712" s="3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8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35"/>
      <c r="BX712" s="35"/>
      <c r="BY712" s="75"/>
    </row>
    <row r="713" spans="2:77" s="32" customFormat="1" ht="22.5" customHeight="1">
      <c r="B713" s="3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8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35"/>
      <c r="BX713" s="35"/>
      <c r="BY713" s="75"/>
    </row>
    <row r="714" spans="2:77" s="32" customFormat="1" ht="22.5" customHeight="1">
      <c r="B714" s="3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8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35"/>
      <c r="BX714" s="35"/>
      <c r="BY714" s="75"/>
    </row>
    <row r="715" spans="2:77" s="32" customFormat="1" ht="22.5" customHeight="1">
      <c r="B715" s="3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8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35"/>
      <c r="BX715" s="35"/>
      <c r="BY715" s="75"/>
    </row>
    <row r="716" spans="2:77" s="32" customFormat="1" ht="22.5" customHeight="1">
      <c r="B716" s="3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8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35"/>
      <c r="BX716" s="35"/>
      <c r="BY716" s="75"/>
    </row>
    <row r="717" spans="2:77" s="32" customFormat="1" ht="22.5" customHeight="1">
      <c r="B717" s="3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8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35"/>
      <c r="BX717" s="35"/>
      <c r="BY717" s="75"/>
    </row>
    <row r="718" spans="2:77" s="32" customFormat="1" ht="22.5" customHeight="1">
      <c r="B718" s="3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8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35"/>
      <c r="BX718" s="35"/>
      <c r="BY718" s="75"/>
    </row>
    <row r="719" spans="2:77" s="32" customFormat="1" ht="22.5" customHeight="1">
      <c r="B719" s="3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8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35"/>
      <c r="BX719" s="35"/>
      <c r="BY719" s="75"/>
    </row>
    <row r="720" spans="2:77" s="32" customFormat="1" ht="22.5" customHeight="1">
      <c r="B720" s="3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8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35"/>
      <c r="BX720" s="35"/>
      <c r="BY720" s="75"/>
    </row>
    <row r="721" spans="2:77" s="32" customFormat="1" ht="22.5" customHeight="1">
      <c r="B721" s="3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8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35"/>
      <c r="BX721" s="35"/>
      <c r="BY721" s="75"/>
    </row>
    <row r="722" spans="2:77" s="32" customFormat="1" ht="22.5" customHeight="1">
      <c r="B722" s="3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8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35"/>
      <c r="BX722" s="35"/>
      <c r="BY722" s="75"/>
    </row>
    <row r="723" spans="2:77" s="32" customFormat="1" ht="22.5" customHeight="1">
      <c r="B723" s="3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8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35"/>
      <c r="BX723" s="35"/>
      <c r="BY723" s="75"/>
    </row>
    <row r="724" spans="2:77" s="32" customFormat="1" ht="22.5" customHeight="1">
      <c r="B724" s="3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8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35"/>
      <c r="BX724" s="35"/>
      <c r="BY724" s="75"/>
    </row>
    <row r="725" spans="2:77" s="32" customFormat="1" ht="22.5" customHeight="1">
      <c r="B725" s="3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8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35"/>
      <c r="BX725" s="35"/>
      <c r="BY725" s="75"/>
    </row>
    <row r="726" spans="2:77" s="32" customFormat="1" ht="22.5" customHeight="1">
      <c r="B726" s="3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8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35"/>
      <c r="BX726" s="35"/>
      <c r="BY726" s="75"/>
    </row>
    <row r="727" spans="2:77" s="32" customFormat="1" ht="22.5" customHeight="1">
      <c r="B727" s="3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8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35"/>
      <c r="BX727" s="35"/>
      <c r="BY727" s="75"/>
    </row>
    <row r="728" spans="2:77" s="32" customFormat="1" ht="22.5" customHeight="1">
      <c r="B728" s="3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8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35"/>
      <c r="BX728" s="35"/>
      <c r="BY728" s="75"/>
    </row>
    <row r="729" spans="2:77" s="32" customFormat="1" ht="22.5" customHeight="1">
      <c r="B729" s="3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8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35"/>
      <c r="BX729" s="35"/>
      <c r="BY729" s="75"/>
    </row>
    <row r="730" spans="2:77" s="32" customFormat="1" ht="22.5" customHeight="1">
      <c r="B730" s="3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8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35"/>
      <c r="BX730" s="35"/>
      <c r="BY730" s="75"/>
    </row>
    <row r="731" spans="2:77" s="32" customFormat="1" ht="22.5" customHeight="1">
      <c r="B731" s="3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8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35"/>
      <c r="BX731" s="35"/>
      <c r="BY731" s="75"/>
    </row>
    <row r="732" spans="2:77" s="32" customFormat="1" ht="22.5" customHeight="1">
      <c r="B732" s="3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8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35"/>
      <c r="BX732" s="35"/>
      <c r="BY732" s="75"/>
    </row>
    <row r="733" spans="2:77" s="32" customFormat="1" ht="22.5" customHeight="1">
      <c r="B733" s="3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8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35"/>
      <c r="BX733" s="35"/>
      <c r="BY733" s="75"/>
    </row>
    <row r="734" spans="2:77" s="32" customFormat="1" ht="22.5" customHeight="1">
      <c r="B734" s="3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8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35"/>
      <c r="BX734" s="35"/>
      <c r="BY734" s="75"/>
    </row>
    <row r="735" spans="2:77" s="32" customFormat="1" ht="22.5" customHeight="1">
      <c r="B735" s="3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8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35"/>
      <c r="BX735" s="35"/>
      <c r="BY735" s="75"/>
    </row>
    <row r="736" spans="2:77" s="32" customFormat="1" ht="22.5" customHeight="1">
      <c r="B736" s="3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8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35"/>
      <c r="BX736" s="35"/>
      <c r="BY736" s="75"/>
    </row>
    <row r="737" spans="2:77" s="32" customFormat="1" ht="22.5" customHeight="1">
      <c r="B737" s="3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8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35"/>
      <c r="BX737" s="35"/>
      <c r="BY737" s="75"/>
    </row>
    <row r="738" spans="2:77" s="32" customFormat="1" ht="22.5" customHeight="1">
      <c r="B738" s="3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8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35"/>
      <c r="BX738" s="35"/>
      <c r="BY738" s="75"/>
    </row>
    <row r="739" spans="2:77" s="32" customFormat="1" ht="22.5" customHeight="1">
      <c r="B739" s="3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8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35"/>
      <c r="BX739" s="35"/>
      <c r="BY739" s="75"/>
    </row>
    <row r="740" spans="2:77" s="32" customFormat="1" ht="22.5" customHeight="1">
      <c r="B740" s="3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8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35"/>
      <c r="BX740" s="35"/>
      <c r="BY740" s="75"/>
    </row>
    <row r="741" spans="2:77" s="32" customFormat="1" ht="22.5" customHeight="1">
      <c r="B741" s="3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8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35"/>
      <c r="BX741" s="35"/>
      <c r="BY741" s="75"/>
    </row>
    <row r="742" spans="2:77" s="32" customFormat="1" ht="22.5" customHeight="1">
      <c r="B742" s="3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8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35"/>
      <c r="BX742" s="35"/>
      <c r="BY742" s="75"/>
    </row>
    <row r="743" spans="2:77" s="32" customFormat="1" ht="22.5" customHeight="1">
      <c r="B743" s="3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8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35"/>
      <c r="BX743" s="35"/>
      <c r="BY743" s="75"/>
    </row>
    <row r="744" spans="2:77" s="32" customFormat="1" ht="22.5" customHeight="1">
      <c r="B744" s="3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8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35"/>
      <c r="BX744" s="35"/>
      <c r="BY744" s="75"/>
    </row>
    <row r="745" spans="2:77" s="32" customFormat="1" ht="22.5" customHeight="1">
      <c r="B745" s="3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8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35"/>
      <c r="BX745" s="35"/>
      <c r="BY745" s="75"/>
    </row>
    <row r="746" spans="2:77" s="32" customFormat="1" ht="22.5" customHeight="1">
      <c r="B746" s="3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8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35"/>
      <c r="BX746" s="35"/>
      <c r="BY746" s="75"/>
    </row>
    <row r="747" spans="2:77" s="32" customFormat="1" ht="22.5" customHeight="1">
      <c r="B747" s="3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8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35"/>
      <c r="BX747" s="35"/>
      <c r="BY747" s="75"/>
    </row>
    <row r="748" spans="2:77" s="32" customFormat="1" ht="22.5" customHeight="1">
      <c r="B748" s="3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8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35"/>
      <c r="BX748" s="35"/>
      <c r="BY748" s="75"/>
    </row>
    <row r="749" spans="2:77" s="32" customFormat="1" ht="22.5" customHeight="1">
      <c r="B749" s="3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8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35"/>
      <c r="BX749" s="35"/>
      <c r="BY749" s="75"/>
    </row>
    <row r="750" spans="2:77" s="32" customFormat="1" ht="22.5" customHeight="1">
      <c r="B750" s="3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8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35"/>
      <c r="BX750" s="35"/>
      <c r="BY750" s="75"/>
    </row>
    <row r="751" spans="2:77" s="32" customFormat="1" ht="22.5" customHeight="1">
      <c r="B751" s="3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8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35"/>
      <c r="BX751" s="35"/>
      <c r="BY751" s="75"/>
    </row>
    <row r="752" spans="2:77" s="32" customFormat="1" ht="22.5" customHeight="1">
      <c r="B752" s="3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8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35"/>
      <c r="BX752" s="35"/>
      <c r="BY752" s="75"/>
    </row>
    <row r="753" spans="2:77" s="32" customFormat="1" ht="22.5" customHeight="1">
      <c r="B753" s="3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8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35"/>
      <c r="BX753" s="35"/>
      <c r="BY753" s="75"/>
    </row>
    <row r="754" spans="2:77" s="32" customFormat="1" ht="22.5" customHeight="1">
      <c r="B754" s="3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8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35"/>
      <c r="BX754" s="35"/>
      <c r="BY754" s="75"/>
    </row>
    <row r="755" spans="2:77" s="32" customFormat="1" ht="22.5" customHeight="1">
      <c r="B755" s="3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8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35"/>
      <c r="BX755" s="35"/>
      <c r="BY755" s="75"/>
    </row>
    <row r="756" spans="2:77" s="32" customFormat="1" ht="22.5" customHeight="1">
      <c r="B756" s="3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8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35"/>
      <c r="BX756" s="35"/>
      <c r="BY756" s="75"/>
    </row>
    <row r="757" spans="2:77" s="32" customFormat="1" ht="22.5" customHeight="1">
      <c r="B757" s="3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8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35"/>
      <c r="BX757" s="35"/>
      <c r="BY757" s="75"/>
    </row>
    <row r="758" spans="2:77" s="32" customFormat="1" ht="22.5" customHeight="1">
      <c r="B758" s="3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8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35"/>
      <c r="BX758" s="35"/>
      <c r="BY758" s="75"/>
    </row>
    <row r="759" spans="2:77" s="32" customFormat="1" ht="22.5" customHeight="1">
      <c r="B759" s="3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8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35"/>
      <c r="BX759" s="35"/>
      <c r="BY759" s="75"/>
    </row>
    <row r="760" spans="2:77" s="32" customFormat="1" ht="22.5" customHeight="1">
      <c r="B760" s="3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8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35"/>
      <c r="BX760" s="35"/>
      <c r="BY760" s="75"/>
    </row>
    <row r="761" spans="2:77" s="32" customFormat="1" ht="22.5" customHeight="1">
      <c r="B761" s="3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8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35"/>
      <c r="BX761" s="35"/>
      <c r="BY761" s="75"/>
    </row>
    <row r="762" spans="2:77" s="32" customFormat="1" ht="22.5" customHeight="1">
      <c r="B762" s="3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8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35"/>
      <c r="BX762" s="35"/>
      <c r="BY762" s="75"/>
    </row>
    <row r="763" spans="2:77" s="32" customFormat="1" ht="22.5" customHeight="1">
      <c r="B763" s="3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8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35"/>
      <c r="BX763" s="35"/>
      <c r="BY763" s="75"/>
    </row>
    <row r="764" spans="2:77" s="32" customFormat="1" ht="22.5" customHeight="1">
      <c r="B764" s="3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8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35"/>
      <c r="BX764" s="35"/>
      <c r="BY764" s="75"/>
    </row>
    <row r="765" spans="2:77" s="32" customFormat="1" ht="22.5" customHeight="1">
      <c r="B765" s="3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8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35"/>
      <c r="BX765" s="35"/>
      <c r="BY765" s="75"/>
    </row>
    <row r="766" spans="2:77" s="32" customFormat="1" ht="22.5" customHeight="1">
      <c r="B766" s="3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8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35"/>
      <c r="BX766" s="35"/>
      <c r="BY766" s="75"/>
    </row>
    <row r="767" spans="2:77" s="32" customFormat="1" ht="22.5" customHeight="1">
      <c r="B767" s="3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8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35"/>
      <c r="BX767" s="35"/>
      <c r="BY767" s="75"/>
    </row>
    <row r="768" spans="2:77" s="32" customFormat="1" ht="22.5" customHeight="1">
      <c r="B768" s="3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8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35"/>
      <c r="BX768" s="35"/>
      <c r="BY768" s="75"/>
    </row>
    <row r="769" spans="2:77" s="32" customFormat="1" ht="22.5" customHeight="1">
      <c r="B769" s="3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8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35"/>
      <c r="BX769" s="35"/>
      <c r="BY769" s="75"/>
    </row>
    <row r="770" spans="2:77" s="32" customFormat="1" ht="22.5" customHeight="1">
      <c r="B770" s="3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8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35"/>
      <c r="BX770" s="35"/>
      <c r="BY770" s="75"/>
    </row>
    <row r="771" spans="2:77" s="32" customFormat="1" ht="22.5" customHeight="1">
      <c r="B771" s="3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8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35"/>
      <c r="BX771" s="35"/>
      <c r="BY771" s="75"/>
    </row>
    <row r="772" spans="2:77" s="32" customFormat="1" ht="22.5" customHeight="1">
      <c r="B772" s="3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8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35"/>
      <c r="BX772" s="35"/>
      <c r="BY772" s="75"/>
    </row>
    <row r="773" spans="2:77" s="32" customFormat="1" ht="22.5" customHeight="1">
      <c r="B773" s="3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8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35"/>
      <c r="BX773" s="35"/>
      <c r="BY773" s="75"/>
    </row>
    <row r="774" spans="2:77" s="32" customFormat="1" ht="22.5" customHeight="1">
      <c r="B774" s="3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8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35"/>
      <c r="BX774" s="35"/>
      <c r="BY774" s="75"/>
    </row>
    <row r="775" spans="2:77" s="32" customFormat="1" ht="22.5" customHeight="1">
      <c r="B775" s="3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8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35"/>
      <c r="BX775" s="35"/>
      <c r="BY775" s="75"/>
    </row>
    <row r="776" spans="2:77" s="32" customFormat="1" ht="22.5" customHeight="1">
      <c r="B776" s="3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8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35"/>
      <c r="BX776" s="35"/>
      <c r="BY776" s="75"/>
    </row>
    <row r="777" spans="2:77" s="32" customFormat="1" ht="22.5" customHeight="1">
      <c r="B777" s="3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8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35"/>
      <c r="BX777" s="35"/>
      <c r="BY777" s="75"/>
    </row>
    <row r="778" spans="2:77" s="32" customFormat="1" ht="22.5" customHeight="1">
      <c r="B778" s="3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8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35"/>
      <c r="BX778" s="35"/>
      <c r="BY778" s="75"/>
    </row>
    <row r="779" spans="2:77" s="32" customFormat="1" ht="22.5" customHeight="1">
      <c r="B779" s="3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8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35"/>
      <c r="BX779" s="35"/>
      <c r="BY779" s="75"/>
    </row>
    <row r="780" spans="2:77" s="32" customFormat="1" ht="22.5" customHeight="1">
      <c r="B780" s="3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8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35"/>
      <c r="BX780" s="35"/>
      <c r="BY780" s="75"/>
    </row>
    <row r="781" spans="2:77" s="32" customFormat="1" ht="22.5" customHeight="1">
      <c r="B781" s="3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8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35"/>
      <c r="BX781" s="35"/>
      <c r="BY781" s="75"/>
    </row>
    <row r="782" spans="2:77" s="32" customFormat="1" ht="22.5" customHeight="1">
      <c r="B782" s="3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8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35"/>
      <c r="BX782" s="35"/>
      <c r="BY782" s="75"/>
    </row>
    <row r="783" spans="2:77" s="32" customFormat="1" ht="22.5" customHeight="1">
      <c r="B783" s="3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8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35"/>
      <c r="BX783" s="35"/>
      <c r="BY783" s="75"/>
    </row>
    <row r="784" spans="2:77" s="32" customFormat="1" ht="22.5" customHeight="1">
      <c r="B784" s="3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8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35"/>
      <c r="BX784" s="35"/>
      <c r="BY784" s="75"/>
    </row>
    <row r="785" spans="2:77" s="32" customFormat="1" ht="22.5" customHeight="1">
      <c r="B785" s="3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8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35"/>
      <c r="BX785" s="35"/>
      <c r="BY785" s="75"/>
    </row>
    <row r="786" spans="2:77" s="32" customFormat="1" ht="22.5" customHeight="1">
      <c r="B786" s="3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8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35"/>
      <c r="BX786" s="35"/>
      <c r="BY786" s="75"/>
    </row>
    <row r="787" spans="2:77" s="32" customFormat="1" ht="22.5" customHeight="1">
      <c r="B787" s="3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8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35"/>
      <c r="BX787" s="35"/>
      <c r="BY787" s="75"/>
    </row>
    <row r="788" spans="2:77" s="32" customFormat="1" ht="22.5" customHeight="1">
      <c r="B788" s="3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8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35"/>
      <c r="BX788" s="35"/>
      <c r="BY788" s="75"/>
    </row>
    <row r="789" spans="2:77" s="32" customFormat="1" ht="22.5" customHeight="1">
      <c r="B789" s="3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8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35"/>
      <c r="BX789" s="35"/>
      <c r="BY789" s="75"/>
    </row>
    <row r="790" spans="2:77" s="32" customFormat="1" ht="22.5" customHeight="1">
      <c r="B790" s="3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8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35"/>
      <c r="BX790" s="35"/>
      <c r="BY790" s="75"/>
    </row>
    <row r="791" spans="2:77" s="32" customFormat="1" ht="22.5" customHeight="1">
      <c r="B791" s="3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8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35"/>
      <c r="BX791" s="35"/>
      <c r="BY791" s="75"/>
    </row>
    <row r="792" spans="2:77" s="32" customFormat="1" ht="22.5" customHeight="1">
      <c r="B792" s="3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8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35"/>
      <c r="BX792" s="35"/>
      <c r="BY792" s="75"/>
    </row>
    <row r="793" spans="2:77" s="32" customFormat="1" ht="22.5" customHeight="1">
      <c r="B793" s="3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8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35"/>
      <c r="BX793" s="35"/>
      <c r="BY793" s="75"/>
    </row>
    <row r="794" spans="2:77" s="32" customFormat="1" ht="22.5" customHeight="1">
      <c r="B794" s="3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8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35"/>
      <c r="BX794" s="35"/>
      <c r="BY794" s="75"/>
    </row>
    <row r="795" spans="2:77" s="32" customFormat="1" ht="22.5" customHeight="1">
      <c r="B795" s="3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8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35"/>
      <c r="BX795" s="35"/>
      <c r="BY795" s="75"/>
    </row>
    <row r="796" spans="2:77" s="32" customFormat="1" ht="22.5" customHeight="1">
      <c r="B796" s="3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8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35"/>
      <c r="BX796" s="35"/>
      <c r="BY796" s="75"/>
    </row>
    <row r="797" spans="2:77" s="32" customFormat="1" ht="22.5" customHeight="1">
      <c r="B797" s="3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8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35"/>
      <c r="BX797" s="35"/>
      <c r="BY797" s="75"/>
    </row>
    <row r="798" spans="2:77" s="32" customFormat="1" ht="22.5" customHeight="1">
      <c r="B798" s="3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8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35"/>
      <c r="BX798" s="35"/>
      <c r="BY798" s="75"/>
    </row>
    <row r="799" spans="2:77" s="32" customFormat="1" ht="22.5" customHeight="1">
      <c r="B799" s="3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8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35"/>
      <c r="BX799" s="35"/>
      <c r="BY799" s="75"/>
    </row>
    <row r="800" spans="2:77" s="32" customFormat="1" ht="22.5" customHeight="1">
      <c r="B800" s="3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8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35"/>
      <c r="BX800" s="35"/>
      <c r="BY800" s="75"/>
    </row>
    <row r="801" spans="2:77" s="32" customFormat="1" ht="22.5" customHeight="1">
      <c r="B801" s="3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8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35"/>
      <c r="BX801" s="35"/>
      <c r="BY801" s="75"/>
    </row>
    <row r="802" spans="2:77" s="32" customFormat="1" ht="22.5" customHeight="1">
      <c r="B802" s="3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8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35"/>
      <c r="BX802" s="35"/>
      <c r="BY802" s="75"/>
    </row>
    <row r="803" spans="2:77" s="32" customFormat="1" ht="22.5" customHeight="1">
      <c r="B803" s="3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8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35"/>
      <c r="BX803" s="35"/>
      <c r="BY803" s="75"/>
    </row>
    <row r="804" spans="2:77" s="32" customFormat="1" ht="22.5" customHeight="1">
      <c r="B804" s="3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8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35"/>
      <c r="BX804" s="35"/>
      <c r="BY804" s="75"/>
    </row>
    <row r="805" spans="2:77" s="32" customFormat="1" ht="22.5" customHeight="1">
      <c r="B805" s="3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8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35"/>
      <c r="BX805" s="35"/>
      <c r="BY805" s="75"/>
    </row>
    <row r="806" spans="2:77" s="32" customFormat="1" ht="22.5" customHeight="1">
      <c r="B806" s="3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8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35"/>
      <c r="BX806" s="35"/>
      <c r="BY806" s="75"/>
    </row>
    <row r="807" spans="2:77" s="32" customFormat="1" ht="22.5" customHeight="1">
      <c r="B807" s="3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8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35"/>
      <c r="BX807" s="35"/>
      <c r="BY807" s="75"/>
    </row>
    <row r="808" spans="2:77" s="32" customFormat="1" ht="22.5" customHeight="1">
      <c r="B808" s="3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8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35"/>
      <c r="BX808" s="35"/>
      <c r="BY808" s="75"/>
    </row>
    <row r="809" spans="2:77" s="32" customFormat="1" ht="22.5" customHeight="1">
      <c r="B809" s="3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8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35"/>
      <c r="BX809" s="35"/>
      <c r="BY809" s="75"/>
    </row>
    <row r="810" spans="2:77" s="32" customFormat="1" ht="22.5" customHeight="1">
      <c r="B810" s="3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8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35"/>
      <c r="BX810" s="35"/>
      <c r="BY810" s="75"/>
    </row>
    <row r="811" spans="2:77" s="32" customFormat="1" ht="22.5" customHeight="1">
      <c r="B811" s="3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8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35"/>
      <c r="BX811" s="35"/>
      <c r="BY811" s="75"/>
    </row>
    <row r="812" spans="2:77" s="32" customFormat="1" ht="22.5" customHeight="1">
      <c r="B812" s="3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8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35"/>
      <c r="BX812" s="35"/>
      <c r="BY812" s="75"/>
    </row>
    <row r="813" spans="2:77" s="32" customFormat="1" ht="22.5" customHeight="1">
      <c r="B813" s="3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8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35"/>
      <c r="BX813" s="35"/>
      <c r="BY813" s="75"/>
    </row>
    <row r="814" spans="2:77" s="32" customFormat="1" ht="22.5" customHeight="1">
      <c r="B814" s="3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8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35"/>
      <c r="BX814" s="35"/>
      <c r="BY814" s="75"/>
    </row>
    <row r="815" spans="2:77" s="32" customFormat="1" ht="22.5" customHeight="1">
      <c r="B815" s="3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8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35"/>
      <c r="BX815" s="35"/>
      <c r="BY815" s="75"/>
    </row>
    <row r="816" spans="2:77" s="32" customFormat="1" ht="22.5" customHeight="1">
      <c r="B816" s="3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8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35"/>
      <c r="BX816" s="35"/>
      <c r="BY816" s="75"/>
    </row>
    <row r="817" spans="2:77" s="32" customFormat="1" ht="22.5" customHeight="1">
      <c r="B817" s="3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8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35"/>
      <c r="BX817" s="35"/>
      <c r="BY817" s="75"/>
    </row>
    <row r="818" spans="2:77" s="32" customFormat="1" ht="22.5" customHeight="1">
      <c r="B818" s="3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8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35"/>
      <c r="BX818" s="35"/>
      <c r="BY818" s="75"/>
    </row>
    <row r="819" spans="2:77" s="32" customFormat="1" ht="22.5" customHeight="1">
      <c r="B819" s="3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8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35"/>
      <c r="BX819" s="35"/>
      <c r="BY819" s="75"/>
    </row>
    <row r="820" spans="2:77" s="32" customFormat="1" ht="22.5" customHeight="1">
      <c r="B820" s="3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8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35"/>
      <c r="BX820" s="35"/>
      <c r="BY820" s="75"/>
    </row>
    <row r="821" spans="2:77" s="32" customFormat="1" ht="22.5" customHeight="1">
      <c r="B821" s="3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8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35"/>
      <c r="BX821" s="35"/>
      <c r="BY821" s="75"/>
    </row>
    <row r="822" spans="2:77" s="32" customFormat="1" ht="22.5" customHeight="1">
      <c r="B822" s="3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8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35"/>
      <c r="BX822" s="35"/>
      <c r="BY822" s="75"/>
    </row>
    <row r="823" spans="2:77" s="32" customFormat="1" ht="22.5" customHeight="1">
      <c r="B823" s="3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8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35"/>
      <c r="BX823" s="35"/>
      <c r="BY823" s="75"/>
    </row>
    <row r="824" spans="2:77" s="32" customFormat="1" ht="22.5" customHeight="1">
      <c r="B824" s="3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8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35"/>
      <c r="BX824" s="35"/>
      <c r="BY824" s="75"/>
    </row>
    <row r="825" spans="2:77" s="32" customFormat="1" ht="22.5" customHeight="1">
      <c r="B825" s="3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8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35"/>
      <c r="BX825" s="35"/>
      <c r="BY825" s="75"/>
    </row>
    <row r="826" spans="2:77" s="32" customFormat="1" ht="22.5" customHeight="1">
      <c r="B826" s="3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8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35"/>
      <c r="BX826" s="35"/>
      <c r="BY826" s="75"/>
    </row>
    <row r="827" spans="2:77" s="32" customFormat="1" ht="22.5" customHeight="1">
      <c r="B827" s="3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8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35"/>
      <c r="BX827" s="35"/>
      <c r="BY827" s="75"/>
    </row>
    <row r="828" spans="2:77" s="32" customFormat="1" ht="22.5" customHeight="1">
      <c r="B828" s="3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8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35"/>
      <c r="BX828" s="35"/>
      <c r="BY828" s="75"/>
    </row>
    <row r="829" spans="2:77" s="32" customFormat="1" ht="22.5" customHeight="1">
      <c r="B829" s="3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8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35"/>
      <c r="BX829" s="35"/>
      <c r="BY829" s="75"/>
    </row>
    <row r="830" spans="2:77" s="32" customFormat="1" ht="22.5" customHeight="1">
      <c r="B830" s="3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8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35"/>
      <c r="BX830" s="35"/>
      <c r="BY830" s="75"/>
    </row>
    <row r="831" spans="2:77" s="32" customFormat="1" ht="22.5" customHeight="1">
      <c r="B831" s="3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8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35"/>
      <c r="BX831" s="35"/>
      <c r="BY831" s="75"/>
    </row>
    <row r="832" spans="2:77" s="32" customFormat="1" ht="22.5" customHeight="1">
      <c r="B832" s="3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8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35"/>
      <c r="BX832" s="35"/>
      <c r="BY832" s="75"/>
    </row>
    <row r="833" spans="2:77" s="32" customFormat="1" ht="22.5" customHeight="1">
      <c r="B833" s="3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8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35"/>
      <c r="BX833" s="35"/>
      <c r="BY833" s="75"/>
    </row>
    <row r="834" spans="2:77" s="32" customFormat="1" ht="22.5" customHeight="1">
      <c r="B834" s="3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8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35"/>
      <c r="BX834" s="35"/>
      <c r="BY834" s="75"/>
    </row>
    <row r="835" spans="2:77" s="32" customFormat="1" ht="22.5" customHeight="1">
      <c r="B835" s="3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8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35"/>
      <c r="BX835" s="35"/>
      <c r="BY835" s="75"/>
    </row>
    <row r="836" spans="2:77" s="32" customFormat="1" ht="22.5" customHeight="1">
      <c r="B836" s="3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8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35"/>
      <c r="BX836" s="35"/>
      <c r="BY836" s="75"/>
    </row>
    <row r="837" spans="2:77" s="32" customFormat="1" ht="22.5" customHeight="1">
      <c r="B837" s="3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8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35"/>
      <c r="BX837" s="35"/>
      <c r="BY837" s="75"/>
    </row>
    <row r="838" spans="2:77" s="32" customFormat="1" ht="22.5" customHeight="1">
      <c r="B838" s="3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8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35"/>
      <c r="BX838" s="35"/>
      <c r="BY838" s="75"/>
    </row>
    <row r="839" spans="2:77" s="32" customFormat="1" ht="22.5" customHeight="1">
      <c r="B839" s="3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8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35"/>
      <c r="BX839" s="35"/>
      <c r="BY839" s="75"/>
    </row>
    <row r="840" spans="2:77" s="32" customFormat="1" ht="22.5" customHeight="1">
      <c r="B840" s="3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8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35"/>
      <c r="BX840" s="35"/>
      <c r="BY840" s="75"/>
    </row>
    <row r="841" spans="2:77" s="32" customFormat="1" ht="22.5" customHeight="1">
      <c r="B841" s="3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8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35"/>
      <c r="BX841" s="35"/>
      <c r="BY841" s="75"/>
    </row>
    <row r="842" spans="2:77" s="32" customFormat="1" ht="22.5" customHeight="1">
      <c r="B842" s="3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8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35"/>
      <c r="BX842" s="35"/>
      <c r="BY842" s="75"/>
    </row>
    <row r="843" spans="2:77" s="32" customFormat="1" ht="22.5" customHeight="1">
      <c r="B843" s="3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8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35"/>
      <c r="BX843" s="35"/>
      <c r="BY843" s="75"/>
    </row>
    <row r="844" spans="2:77" s="32" customFormat="1" ht="22.5" customHeight="1">
      <c r="B844" s="3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8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35"/>
      <c r="BX844" s="35"/>
      <c r="BY844" s="75"/>
    </row>
    <row r="845" spans="2:77" s="32" customFormat="1" ht="22.5" customHeight="1">
      <c r="B845" s="3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8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35"/>
      <c r="BX845" s="35"/>
      <c r="BY845" s="75"/>
    </row>
    <row r="846" spans="2:77" s="32" customFormat="1" ht="22.5" customHeight="1">
      <c r="B846" s="3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8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35"/>
      <c r="BX846" s="35"/>
      <c r="BY846" s="75"/>
    </row>
    <row r="847" spans="2:77" s="32" customFormat="1" ht="22.5" customHeight="1">
      <c r="B847" s="3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8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35"/>
      <c r="BX847" s="35"/>
      <c r="BY847" s="75"/>
    </row>
    <row r="848" spans="2:77" s="32" customFormat="1" ht="22.5" customHeight="1">
      <c r="B848" s="3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8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35"/>
      <c r="BX848" s="35"/>
      <c r="BY848" s="75"/>
    </row>
    <row r="849" spans="2:77" s="32" customFormat="1" ht="22.5" customHeight="1">
      <c r="B849" s="3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8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35"/>
      <c r="BX849" s="35"/>
      <c r="BY849" s="75"/>
    </row>
    <row r="850" spans="2:77" s="32" customFormat="1" ht="22.5" customHeight="1">
      <c r="B850" s="3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8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35"/>
      <c r="BX850" s="35"/>
      <c r="BY850" s="75"/>
    </row>
    <row r="851" spans="2:77" s="32" customFormat="1" ht="22.5" customHeight="1">
      <c r="B851" s="3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8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35"/>
      <c r="BX851" s="35"/>
      <c r="BY851" s="75"/>
    </row>
    <row r="852" spans="2:77" s="32" customFormat="1" ht="22.5" customHeight="1">
      <c r="B852" s="3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8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35"/>
      <c r="BX852" s="35"/>
      <c r="BY852" s="75"/>
    </row>
    <row r="853" spans="2:77" s="32" customFormat="1" ht="22.5" customHeight="1">
      <c r="B853" s="3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8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35"/>
      <c r="BX853" s="35"/>
      <c r="BY853" s="75"/>
    </row>
    <row r="854" spans="2:77" s="32" customFormat="1" ht="22.5" customHeight="1">
      <c r="B854" s="3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8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35"/>
      <c r="BX854" s="35"/>
      <c r="BY854" s="75"/>
    </row>
    <row r="855" spans="2:77" s="32" customFormat="1" ht="22.5" customHeight="1">
      <c r="B855" s="3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8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35"/>
      <c r="BX855" s="35"/>
      <c r="BY855" s="75"/>
    </row>
    <row r="856" spans="2:77" s="32" customFormat="1" ht="22.5" customHeight="1">
      <c r="B856" s="3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8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35"/>
      <c r="BX856" s="35"/>
      <c r="BY856" s="75"/>
    </row>
    <row r="857" spans="2:77" s="32" customFormat="1" ht="22.5" customHeight="1">
      <c r="B857" s="3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8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35"/>
      <c r="BX857" s="35"/>
      <c r="BY857" s="75"/>
    </row>
    <row r="858" spans="2:77" s="32" customFormat="1" ht="22.5" customHeight="1">
      <c r="B858" s="3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8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35"/>
      <c r="BX858" s="35"/>
      <c r="BY858" s="75"/>
    </row>
    <row r="859" spans="2:77" s="32" customFormat="1" ht="22.5" customHeight="1">
      <c r="B859" s="3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8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35"/>
      <c r="BX859" s="35"/>
      <c r="BY859" s="75"/>
    </row>
    <row r="860" spans="2:77" s="32" customFormat="1" ht="22.5" customHeight="1">
      <c r="B860" s="3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8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35"/>
      <c r="BX860" s="35"/>
      <c r="BY860" s="75"/>
    </row>
    <row r="861" spans="2:77" s="32" customFormat="1" ht="22.5" customHeight="1">
      <c r="B861" s="3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8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35"/>
      <c r="BX861" s="35"/>
      <c r="BY861" s="75"/>
    </row>
    <row r="862" spans="2:77" s="32" customFormat="1" ht="22.5" customHeight="1">
      <c r="B862" s="3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8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35"/>
      <c r="BX862" s="35"/>
      <c r="BY862" s="75"/>
    </row>
    <row r="863" spans="2:77" s="32" customFormat="1" ht="22.5" customHeight="1">
      <c r="B863" s="3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8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35"/>
      <c r="BX863" s="35"/>
      <c r="BY863" s="75"/>
    </row>
    <row r="864" spans="2:77" s="32" customFormat="1" ht="22.5" customHeight="1">
      <c r="B864" s="3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8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35"/>
      <c r="BX864" s="35"/>
      <c r="BY864" s="75"/>
    </row>
    <row r="865" spans="2:77" s="32" customFormat="1" ht="22.5" customHeight="1">
      <c r="B865" s="3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8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35"/>
      <c r="BX865" s="35"/>
      <c r="BY865" s="75"/>
    </row>
    <row r="866" spans="2:77" s="32" customFormat="1" ht="22.5" customHeight="1">
      <c r="B866" s="3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8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35"/>
      <c r="BX866" s="35"/>
      <c r="BY866" s="75"/>
    </row>
    <row r="867" spans="2:77" s="32" customFormat="1" ht="22.5" customHeight="1">
      <c r="B867" s="3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8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35"/>
      <c r="BX867" s="35"/>
      <c r="BY867" s="75"/>
    </row>
    <row r="868" spans="2:77" s="32" customFormat="1" ht="22.5" customHeight="1">
      <c r="B868" s="3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8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35"/>
      <c r="BX868" s="35"/>
      <c r="BY868" s="75"/>
    </row>
    <row r="869" spans="2:77" s="32" customFormat="1" ht="22.5" customHeight="1">
      <c r="B869" s="3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8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35"/>
      <c r="BX869" s="35"/>
      <c r="BY869" s="75"/>
    </row>
    <row r="870" spans="2:77" s="32" customFormat="1" ht="22.5" customHeight="1">
      <c r="B870" s="3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8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35"/>
      <c r="BX870" s="35"/>
      <c r="BY870" s="75"/>
    </row>
    <row r="871" spans="2:77" s="32" customFormat="1" ht="22.5" customHeight="1">
      <c r="B871" s="3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8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35"/>
      <c r="BX871" s="35"/>
      <c r="BY871" s="75"/>
    </row>
    <row r="872" spans="2:77" s="32" customFormat="1" ht="22.5" customHeight="1">
      <c r="B872" s="3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8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35"/>
      <c r="BX872" s="35"/>
      <c r="BY872" s="75"/>
    </row>
    <row r="873" spans="2:77" s="32" customFormat="1" ht="22.5" customHeight="1">
      <c r="B873" s="3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8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35"/>
      <c r="BX873" s="35"/>
      <c r="BY873" s="75"/>
    </row>
    <row r="874" spans="2:77" s="32" customFormat="1" ht="22.5" customHeight="1">
      <c r="B874" s="3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8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35"/>
      <c r="BX874" s="35"/>
      <c r="BY874" s="75"/>
    </row>
    <row r="875" spans="2:77" s="32" customFormat="1" ht="22.5" customHeight="1">
      <c r="B875" s="3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8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35"/>
      <c r="BX875" s="35"/>
      <c r="BY875" s="75"/>
    </row>
    <row r="876" spans="2:77" s="32" customFormat="1" ht="22.5" customHeight="1">
      <c r="B876" s="3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8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35"/>
      <c r="BX876" s="35"/>
      <c r="BY876" s="75"/>
    </row>
    <row r="877" spans="2:77" s="32" customFormat="1" ht="22.5" customHeight="1">
      <c r="B877" s="3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8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35"/>
      <c r="BX877" s="35"/>
      <c r="BY877" s="75"/>
    </row>
    <row r="878" spans="2:77" s="32" customFormat="1" ht="22.5" customHeight="1">
      <c r="B878" s="3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8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35"/>
      <c r="BX878" s="35"/>
      <c r="BY878" s="75"/>
    </row>
    <row r="879" spans="2:77" s="32" customFormat="1" ht="22.5" customHeight="1">
      <c r="B879" s="3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8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35"/>
      <c r="BX879" s="35"/>
      <c r="BY879" s="75"/>
    </row>
    <row r="880" spans="2:77" s="32" customFormat="1" ht="22.5" customHeight="1">
      <c r="B880" s="3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8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35"/>
      <c r="BX880" s="35"/>
      <c r="BY880" s="75"/>
    </row>
    <row r="881" spans="2:77" s="32" customFormat="1" ht="22.5" customHeight="1">
      <c r="B881" s="3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8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35"/>
      <c r="BX881" s="35"/>
      <c r="BY881" s="75"/>
    </row>
    <row r="882" spans="2:77" s="32" customFormat="1" ht="22.5" customHeight="1">
      <c r="B882" s="3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8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35"/>
      <c r="BX882" s="35"/>
      <c r="BY882" s="75"/>
    </row>
    <row r="883" spans="2:77" s="32" customFormat="1" ht="22.5" customHeight="1">
      <c r="B883" s="3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8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35"/>
      <c r="BX883" s="35"/>
      <c r="BY883" s="75"/>
    </row>
    <row r="884" spans="2:77" s="32" customFormat="1" ht="22.5" customHeight="1">
      <c r="B884" s="3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8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35"/>
      <c r="BX884" s="35"/>
      <c r="BY884" s="75"/>
    </row>
    <row r="885" spans="2:77" s="32" customFormat="1" ht="22.5" customHeight="1">
      <c r="B885" s="3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8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35"/>
      <c r="BX885" s="35"/>
      <c r="BY885" s="75"/>
    </row>
    <row r="886" spans="2:77" s="32" customFormat="1" ht="22.5" customHeight="1">
      <c r="B886" s="3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8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35"/>
      <c r="BX886" s="35"/>
      <c r="BY886" s="75"/>
    </row>
    <row r="887" spans="2:77" s="32" customFormat="1" ht="22.5" customHeight="1">
      <c r="B887" s="3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8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35"/>
      <c r="BX887" s="35"/>
      <c r="BY887" s="75"/>
    </row>
    <row r="888" spans="2:77" s="32" customFormat="1" ht="22.5" customHeight="1">
      <c r="B888" s="3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8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35"/>
      <c r="BX888" s="35"/>
      <c r="BY888" s="75"/>
    </row>
    <row r="889" spans="2:77" s="32" customFormat="1" ht="22.5" customHeight="1">
      <c r="B889" s="3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8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35"/>
      <c r="BX889" s="35"/>
      <c r="BY889" s="75"/>
    </row>
    <row r="65286" spans="1:77" s="37" customFormat="1" ht="22.5" customHeight="1">
      <c r="A65286" s="34"/>
      <c r="B65286" s="36"/>
      <c r="C65286" s="79"/>
      <c r="D65286" s="79"/>
      <c r="E65286" s="79"/>
      <c r="F65286" s="79"/>
      <c r="G65286" s="79"/>
      <c r="H65286" s="79"/>
      <c r="I65286" s="79"/>
      <c r="J65286" s="79"/>
      <c r="K65286" s="79"/>
      <c r="L65286" s="79"/>
      <c r="M65286" s="79"/>
      <c r="N65286" s="79"/>
      <c r="O65286" s="79"/>
      <c r="P65286" s="79"/>
      <c r="Q65286" s="79"/>
      <c r="R65286" s="79"/>
      <c r="S65286" s="79"/>
      <c r="T65286" s="79"/>
      <c r="U65286" s="79"/>
      <c r="V65286" s="79"/>
      <c r="W65286" s="79"/>
      <c r="X65286" s="79"/>
      <c r="Y65286" s="79"/>
      <c r="Z65286" s="79"/>
      <c r="AA65286" s="79"/>
      <c r="AB65286" s="79"/>
      <c r="AC65286" s="79"/>
      <c r="AD65286" s="79"/>
      <c r="AE65286" s="79"/>
      <c r="AF65286" s="79"/>
      <c r="AG65286" s="79"/>
      <c r="AH65286" s="79"/>
      <c r="AI65286" s="79"/>
      <c r="AJ65286" s="79"/>
      <c r="AK65286" s="79"/>
      <c r="AL65286" s="79"/>
      <c r="AM65286" s="79"/>
      <c r="AN65286" s="79"/>
      <c r="AO65286" s="79"/>
      <c r="AP65286" s="79"/>
      <c r="AQ65286" s="79"/>
      <c r="AR65286" s="79"/>
      <c r="AS65286" s="79"/>
      <c r="AT65286" s="79"/>
      <c r="AU65286" s="79"/>
      <c r="AV65286" s="79"/>
      <c r="AW65286" s="79"/>
      <c r="AX65286" s="79"/>
      <c r="AY65286" s="79"/>
      <c r="AZ65286" s="79"/>
      <c r="BA65286" s="79"/>
      <c r="BB65286" s="79"/>
      <c r="BC65286" s="79"/>
      <c r="BD65286" s="79"/>
      <c r="BE65286" s="79"/>
      <c r="BF65286" s="79"/>
      <c r="BG65286" s="79"/>
      <c r="BH65286" s="79"/>
      <c r="BI65286" s="79"/>
      <c r="BJ65286" s="102"/>
      <c r="BK65286" s="79"/>
      <c r="BL65286" s="79"/>
      <c r="BM65286" s="79"/>
      <c r="BN65286" s="79"/>
      <c r="BO65286" s="79"/>
      <c r="BP65286" s="79"/>
      <c r="BQ65286" s="79"/>
      <c r="BR65286" s="79"/>
      <c r="BS65286" s="79"/>
      <c r="BT65286" s="79"/>
      <c r="BU65286" s="79"/>
      <c r="BV65286" s="79"/>
      <c r="BY65286" s="80"/>
    </row>
  </sheetData>
  <mergeCells count="2">
    <mergeCell ref="A63:B64"/>
    <mergeCell ref="A24:B25"/>
  </mergeCells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C9"/>
  </sheetPr>
  <dimension ref="A2:O210"/>
  <sheetViews>
    <sheetView showGridLines="0" tabSelected="1" topLeftCell="A7" zoomScale="80" zoomScaleNormal="80" workbookViewId="0">
      <selection activeCell="B140" sqref="B140"/>
    </sheetView>
  </sheetViews>
  <sheetFormatPr defaultColWidth="9.140625" defaultRowHeight="15" outlineLevelRow="1"/>
  <cols>
    <col min="1" max="1" width="83.5703125" customWidth="1"/>
    <col min="2" max="2" width="82.7109375" customWidth="1"/>
    <col min="3" max="3" width="89.28515625" customWidth="1"/>
    <col min="4" max="4" width="98.140625" customWidth="1"/>
    <col min="5" max="5" width="99.7109375" customWidth="1"/>
    <col min="6" max="6" width="78.5703125" customWidth="1"/>
    <col min="7" max="7" width="78.85546875" customWidth="1"/>
    <col min="8" max="8" width="58.42578125" customWidth="1"/>
    <col min="12" max="12" width="19.5703125" customWidth="1"/>
    <col min="13" max="13" width="28.42578125" customWidth="1"/>
    <col min="14" max="14" width="19.42578125" customWidth="1"/>
    <col min="15" max="15" width="20.5703125" customWidth="1"/>
  </cols>
  <sheetData>
    <row r="2" spans="1:12" s="13" customFormat="1" ht="22.5" customHeight="1">
      <c r="A2" s="16" t="s">
        <v>41</v>
      </c>
      <c r="B2" s="17"/>
    </row>
    <row r="3" spans="1:12" s="13" customFormat="1" ht="22.5" customHeight="1">
      <c r="A3" s="17"/>
      <c r="B3" s="17"/>
    </row>
    <row r="4" spans="1:12" s="13" customFormat="1" ht="22.5" customHeight="1">
      <c r="A4" s="17"/>
      <c r="B4" s="17"/>
    </row>
    <row r="5" spans="1:12" s="13" customFormat="1" ht="22.5" customHeight="1">
      <c r="A5" s="15"/>
      <c r="B5" s="15"/>
    </row>
    <row r="6" spans="1:12" s="13" customFormat="1" ht="22.5" customHeight="1">
      <c r="A6" s="15"/>
      <c r="B6" s="15"/>
    </row>
    <row r="7" spans="1:12" s="13" customFormat="1" ht="22.5" customHeight="1">
      <c r="A7" s="15"/>
      <c r="B7" s="15"/>
    </row>
    <row r="8" spans="1:12" s="13" customFormat="1" ht="22.5" customHeight="1">
      <c r="A8" s="15"/>
      <c r="B8" s="15"/>
    </row>
    <row r="9" spans="1:12" s="13" customFormat="1" ht="22.5" customHeight="1">
      <c r="A9" s="705" t="s">
        <v>297</v>
      </c>
      <c r="B9" s="14"/>
    </row>
    <row r="12" spans="1:12" ht="27" customHeight="1">
      <c r="A12" s="706" t="s">
        <v>128</v>
      </c>
      <c r="B12" s="28"/>
      <c r="C12" s="27"/>
      <c r="D12" s="27"/>
      <c r="E12" s="27"/>
      <c r="F12" s="27"/>
      <c r="G12" s="27"/>
      <c r="H12" s="27"/>
      <c r="I12" s="27"/>
      <c r="J12" s="27"/>
      <c r="K12" s="27"/>
      <c r="L12" s="27"/>
    </row>
    <row r="13" spans="1:12" outlineLevel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</row>
    <row r="14" spans="1:12" s="88" customFormat="1" outlineLevel="1">
      <c r="A14" s="91" t="s">
        <v>252</v>
      </c>
      <c r="B14" s="91" t="s">
        <v>192</v>
      </c>
      <c r="C14" s="91" t="s">
        <v>193</v>
      </c>
      <c r="D14" s="91" t="s">
        <v>326</v>
      </c>
      <c r="E14" s="91" t="s">
        <v>327</v>
      </c>
      <c r="F14" s="91" t="s">
        <v>328</v>
      </c>
      <c r="G14" s="91" t="s">
        <v>329</v>
      </c>
      <c r="H14" s="87"/>
      <c r="I14" s="87"/>
      <c r="J14" s="87"/>
      <c r="K14" s="87"/>
      <c r="L14" s="87"/>
    </row>
    <row r="15" spans="1:12" outlineLevel="1">
      <c r="A15" s="18"/>
      <c r="B15" s="18"/>
      <c r="C15" s="18"/>
      <c r="D15" s="18"/>
      <c r="E15" s="18"/>
      <c r="F15" s="18"/>
      <c r="G15" s="18"/>
      <c r="H15" s="658"/>
      <c r="I15" s="18"/>
      <c r="J15" s="18"/>
      <c r="K15" s="18"/>
      <c r="L15" s="18"/>
    </row>
    <row r="16" spans="1:12" outlineLevel="1">
      <c r="A16" s="18"/>
      <c r="B16" s="18"/>
      <c r="C16" s="18"/>
      <c r="D16" s="18"/>
      <c r="E16" s="19"/>
      <c r="F16" s="18"/>
      <c r="G16" s="18"/>
      <c r="H16" s="18"/>
      <c r="I16" s="18"/>
      <c r="J16" s="18"/>
      <c r="K16" s="18"/>
      <c r="L16" s="18"/>
    </row>
    <row r="17" spans="1:12" outlineLevel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outlineLevel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outlineLevel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outlineLevel="1">
      <c r="A20" s="18"/>
      <c r="B20" s="18"/>
      <c r="C20" s="18"/>
      <c r="D20" s="18"/>
      <c r="E20" s="18" t="s">
        <v>194</v>
      </c>
      <c r="F20" s="18"/>
      <c r="G20" s="18"/>
      <c r="H20" s="18"/>
      <c r="I20" s="18"/>
      <c r="J20" s="18"/>
      <c r="K20" s="18"/>
      <c r="L20" s="18"/>
    </row>
    <row r="21" spans="1:12" outlineLevel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outlineLevel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outlineLevel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outlineLevel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outlineLevel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outlineLevel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outlineLevel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outlineLevel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outlineLevel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outlineLevel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  <row r="31" spans="1:12" outlineLevel="1">
      <c r="A31" s="18"/>
      <c r="B31" s="18"/>
      <c r="C31" s="20"/>
      <c r="D31" s="20"/>
      <c r="E31" s="18"/>
      <c r="F31" s="18"/>
      <c r="G31" s="20"/>
      <c r="H31" s="20"/>
      <c r="I31" s="18"/>
      <c r="J31" s="18"/>
      <c r="K31" s="18"/>
      <c r="L31" s="18"/>
    </row>
    <row r="32" spans="1:12" outlineLevel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</row>
    <row r="33" spans="1:12" s="90" customFormat="1" ht="13.5" outlineLevel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1:12" s="90" customFormat="1" ht="13.5" outlineLevel="1">
      <c r="A34" s="89" t="s">
        <v>251</v>
      </c>
      <c r="B34" s="635"/>
      <c r="C34" s="89"/>
      <c r="D34" s="89"/>
      <c r="E34" s="89"/>
      <c r="F34" s="89"/>
      <c r="G34" s="89"/>
      <c r="H34" s="89"/>
      <c r="I34" s="89"/>
      <c r="J34" s="89"/>
      <c r="K34" s="89"/>
      <c r="L34" s="89"/>
    </row>
    <row r="35" spans="1:12" ht="15.75" outlineLevel="1">
      <c r="A35" s="18"/>
      <c r="B35" s="89" t="s">
        <v>245</v>
      </c>
      <c r="C35" s="89" t="s">
        <v>246</v>
      </c>
      <c r="D35" s="635" t="s">
        <v>318</v>
      </c>
      <c r="E35" s="89" t="s">
        <v>83</v>
      </c>
      <c r="F35" s="84" t="s">
        <v>319</v>
      </c>
      <c r="G35" s="84" t="s">
        <v>320</v>
      </c>
      <c r="H35" s="18"/>
      <c r="I35" s="18"/>
      <c r="J35" s="18"/>
      <c r="K35" s="18"/>
      <c r="L35" s="18"/>
    </row>
    <row r="36" spans="1:12" outlineLevel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12" s="88" customFormat="1" outlineLevel="1">
      <c r="A37" s="91" t="s">
        <v>330</v>
      </c>
      <c r="B37" s="91" t="s">
        <v>331</v>
      </c>
      <c r="C37" s="91" t="s">
        <v>332</v>
      </c>
      <c r="D37" s="91" t="s">
        <v>333</v>
      </c>
      <c r="E37" s="91" t="s">
        <v>334</v>
      </c>
      <c r="F37" s="91" t="s">
        <v>335</v>
      </c>
      <c r="G37" s="91" t="s">
        <v>336</v>
      </c>
      <c r="H37" s="91" t="s">
        <v>337</v>
      </c>
      <c r="I37" s="87"/>
      <c r="J37" s="87"/>
      <c r="K37" s="87"/>
      <c r="L37" s="87"/>
    </row>
    <row r="38" spans="1:12" outlineLevel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</row>
    <row r="39" spans="1:12" outlineLevel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1:12" outlineLevel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1" spans="1:12" outlineLevel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</row>
    <row r="42" spans="1:12" outlineLevel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2" outlineLevel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2" outlineLevel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outlineLevel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</row>
    <row r="46" spans="1:12" outlineLevel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</row>
    <row r="47" spans="1:12" outlineLevel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</row>
    <row r="48" spans="1:12" outlineLevel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</row>
    <row r="49" spans="1:12" outlineLevel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</row>
    <row r="50" spans="1:12" outlineLevel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1:12" outlineLevel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</row>
    <row r="52" spans="1:12" outlineLevel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</row>
    <row r="53" spans="1:12" outlineLevel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</row>
    <row r="54" spans="1:12" outlineLevel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1:12" outlineLevel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</row>
    <row r="56" spans="1:12" outlineLevel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</row>
    <row r="57" spans="1:12" outlineLevel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</row>
    <row r="58" spans="1:12" s="67" customFormat="1" ht="16.5" outlineLevel="1">
      <c r="A58" s="99" t="s">
        <v>195</v>
      </c>
      <c r="B58" s="89" t="s">
        <v>195</v>
      </c>
      <c r="C58" s="84" t="s">
        <v>196</v>
      </c>
      <c r="D58" s="84" t="s">
        <v>249</v>
      </c>
      <c r="E58" s="84" t="s">
        <v>316</v>
      </c>
      <c r="F58" s="84" t="s">
        <v>316</v>
      </c>
      <c r="G58" s="84" t="s">
        <v>316</v>
      </c>
      <c r="H58" s="84" t="s">
        <v>316</v>
      </c>
      <c r="I58" s="86"/>
      <c r="J58" s="86"/>
      <c r="K58" s="86"/>
      <c r="L58" s="86"/>
    </row>
    <row r="59" spans="1:12" outlineLevel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</row>
    <row r="60" spans="1:12" outlineLevel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</row>
    <row r="62" spans="1:12" ht="26.25" customHeight="1">
      <c r="A62" s="707" t="s">
        <v>132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</row>
    <row r="63" spans="1:12" ht="37.5" customHeight="1">
      <c r="A63" s="708" t="s">
        <v>254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</row>
    <row r="64" spans="1:12" outlineLevel="1">
      <c r="A64" s="91" t="s">
        <v>338</v>
      </c>
      <c r="B64" s="91" t="s">
        <v>339</v>
      </c>
      <c r="C64" s="91" t="s">
        <v>340</v>
      </c>
      <c r="D64" s="91" t="s">
        <v>341</v>
      </c>
      <c r="E64" s="91" t="s">
        <v>342</v>
      </c>
      <c r="F64" s="18"/>
      <c r="G64" s="18"/>
      <c r="H64" s="18"/>
      <c r="I64" s="18"/>
      <c r="J64" s="18"/>
      <c r="K64" s="18"/>
      <c r="L64" s="18"/>
    </row>
    <row r="65" spans="1:12" outlineLevel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</row>
    <row r="66" spans="1:12" outlineLevel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</row>
    <row r="67" spans="1:12" outlineLevel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</row>
    <row r="68" spans="1:12" outlineLevel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</row>
    <row r="69" spans="1:12" outlineLevel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</row>
    <row r="70" spans="1:12" outlineLevel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</row>
    <row r="71" spans="1:12" outlineLevel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</row>
    <row r="72" spans="1:12" outlineLevel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</row>
    <row r="73" spans="1:12" outlineLevel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</row>
    <row r="74" spans="1:12" outlineLevel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</row>
    <row r="75" spans="1:12" outlineLevel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</row>
    <row r="76" spans="1:12" outlineLevel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</row>
    <row r="77" spans="1:12" outlineLevel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</row>
    <row r="78" spans="1:12" outlineLevel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</row>
    <row r="79" spans="1:12" outlineLevel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</row>
    <row r="80" spans="1:12" outlineLevel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</row>
    <row r="81" spans="1:12" outlineLevel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</row>
    <row r="82" spans="1:12" outlineLevel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</row>
    <row r="83" spans="1:12" outlineLevel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2" outlineLevel="1">
      <c r="A84" s="83" t="s">
        <v>70</v>
      </c>
      <c r="B84" s="82" t="s">
        <v>71</v>
      </c>
      <c r="C84" s="83" t="s">
        <v>70</v>
      </c>
      <c r="D84" s="83" t="s">
        <v>70</v>
      </c>
      <c r="E84" s="83" t="s">
        <v>70</v>
      </c>
      <c r="F84" s="18"/>
      <c r="G84" s="18"/>
      <c r="H84" s="18"/>
      <c r="I84" s="18"/>
      <c r="J84" s="18"/>
      <c r="K84" s="18"/>
      <c r="L84" s="18"/>
    </row>
    <row r="85" spans="1:12" ht="24" customHeight="1">
      <c r="A85" s="708" t="s">
        <v>197</v>
      </c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</row>
    <row r="86" spans="1:12" outlineLevel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</row>
    <row r="87" spans="1:12" s="88" customFormat="1" outlineLevel="1">
      <c r="A87" s="91" t="s">
        <v>344</v>
      </c>
      <c r="B87" s="672" t="s">
        <v>345</v>
      </c>
      <c r="C87" s="91" t="s">
        <v>346</v>
      </c>
      <c r="D87" s="91" t="s">
        <v>351</v>
      </c>
      <c r="E87" s="91" t="s">
        <v>352</v>
      </c>
      <c r="F87" s="91" t="s">
        <v>353</v>
      </c>
      <c r="G87" s="87"/>
      <c r="H87" s="87"/>
      <c r="I87" s="87"/>
      <c r="J87" s="87"/>
      <c r="K87" s="87"/>
      <c r="L87" s="87"/>
    </row>
    <row r="88" spans="1:12" outlineLevel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</row>
    <row r="89" spans="1:12" outlineLevel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</row>
    <row r="90" spans="1:12" outlineLevel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</row>
    <row r="91" spans="1:12" outlineLevel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</row>
    <row r="92" spans="1:12" outlineLevel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</row>
    <row r="93" spans="1:12" outlineLevel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</row>
    <row r="94" spans="1:12" outlineLevel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</row>
    <row r="95" spans="1:12" outlineLevel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</row>
    <row r="96" spans="1:12" outlineLevel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</row>
    <row r="97" spans="1:12" outlineLevel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2" outlineLevel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2" outlineLevel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2" outlineLevel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</row>
    <row r="101" spans="1:12" outlineLevel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</row>
    <row r="102" spans="1:12" outlineLevel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2" outlineLevel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</row>
    <row r="104" spans="1:12" outlineLevel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</row>
    <row r="105" spans="1:12" ht="15.75" outlineLevel="1">
      <c r="A105" s="601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</row>
    <row r="106" spans="1:12" outlineLevel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2" outlineLevel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2" outlineLevel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</row>
    <row r="109" spans="1:12" outlineLevel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</row>
    <row r="110" spans="1:12" s="67" customFormat="1" ht="15" customHeight="1" outlineLevel="1">
      <c r="A110" s="84" t="s">
        <v>69</v>
      </c>
      <c r="B110" s="84" t="s">
        <v>69</v>
      </c>
      <c r="C110" s="84" t="s">
        <v>61</v>
      </c>
      <c r="D110" s="84" t="s">
        <v>61</v>
      </c>
      <c r="E110" s="84" t="s">
        <v>61</v>
      </c>
      <c r="F110" s="86"/>
      <c r="G110" s="86"/>
      <c r="H110" s="86"/>
      <c r="I110" s="86"/>
      <c r="J110" s="86"/>
      <c r="K110" s="86"/>
      <c r="L110" s="86"/>
    </row>
    <row r="111" spans="1:12" ht="15" customHeight="1" outlineLevel="1">
      <c r="A111" s="21"/>
      <c r="B111" s="21"/>
      <c r="C111" s="21"/>
      <c r="D111" s="21"/>
      <c r="E111" s="21"/>
      <c r="F111" s="18"/>
      <c r="G111" s="18"/>
      <c r="H111" s="18"/>
      <c r="I111" s="18"/>
      <c r="J111" s="18"/>
      <c r="K111" s="18"/>
      <c r="L111" s="18"/>
    </row>
    <row r="112" spans="1:12" outlineLevel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</row>
    <row r="113" spans="1:12" ht="22.5" customHeight="1">
      <c r="A113" s="708" t="s">
        <v>129</v>
      </c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</row>
    <row r="114" spans="1:12" outlineLevel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</row>
    <row r="115" spans="1:12" s="88" customFormat="1" outlineLevel="1">
      <c r="A115" s="91" t="s">
        <v>354</v>
      </c>
      <c r="B115" s="91" t="s">
        <v>355</v>
      </c>
      <c r="C115" s="91" t="s">
        <v>356</v>
      </c>
      <c r="D115" s="91" t="s">
        <v>357</v>
      </c>
      <c r="E115" s="87"/>
      <c r="F115" s="87"/>
      <c r="G115" s="87"/>
      <c r="H115" s="87"/>
      <c r="I115" s="87"/>
      <c r="J115" s="87"/>
      <c r="K115" s="87"/>
      <c r="L115" s="87"/>
    </row>
    <row r="116" spans="1:12" outlineLevel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</row>
    <row r="117" spans="1:12" outlineLevel="1">
      <c r="A117" s="18"/>
      <c r="B117" s="93"/>
      <c r="C117" s="18"/>
      <c r="D117" s="18"/>
      <c r="E117" s="18"/>
      <c r="F117" s="18"/>
      <c r="G117" s="18"/>
      <c r="H117" s="18"/>
      <c r="I117" s="18"/>
      <c r="J117" s="18"/>
      <c r="K117" s="18"/>
      <c r="L117" s="18"/>
    </row>
    <row r="118" spans="1:12" outlineLevel="1">
      <c r="A118" s="18"/>
      <c r="B118" s="93"/>
      <c r="C118" s="18"/>
      <c r="D118" s="18"/>
      <c r="E118" s="18"/>
      <c r="F118" s="18"/>
      <c r="G118" s="18"/>
      <c r="H118" s="18"/>
      <c r="I118" s="18"/>
      <c r="J118" s="18"/>
      <c r="K118" s="18"/>
      <c r="L118" s="18"/>
    </row>
    <row r="119" spans="1:12" outlineLevel="1">
      <c r="A119" s="18"/>
      <c r="B119" s="93"/>
      <c r="C119" s="18"/>
      <c r="D119" s="18"/>
      <c r="E119" s="18"/>
      <c r="F119" s="18"/>
      <c r="G119" s="18"/>
      <c r="H119" s="18"/>
      <c r="I119" s="18"/>
      <c r="J119" s="18"/>
      <c r="K119" s="18"/>
      <c r="L119" s="18"/>
    </row>
    <row r="120" spans="1:12" outlineLevel="1">
      <c r="A120" s="18"/>
      <c r="B120" s="93"/>
      <c r="C120" s="18"/>
      <c r="D120" s="18"/>
      <c r="E120" s="18"/>
      <c r="F120" s="18"/>
      <c r="G120" s="18"/>
      <c r="H120" s="18"/>
      <c r="I120" s="18"/>
      <c r="J120" s="18"/>
      <c r="K120" s="18"/>
      <c r="L120" s="18"/>
    </row>
    <row r="121" spans="1:12" outlineLevel="1">
      <c r="A121" s="18"/>
      <c r="B121" s="93"/>
      <c r="C121" s="18"/>
      <c r="D121" s="18"/>
      <c r="E121" s="18"/>
      <c r="F121" s="18"/>
      <c r="G121" s="18"/>
      <c r="H121" s="18"/>
      <c r="I121" s="18"/>
      <c r="J121" s="18"/>
      <c r="K121" s="18"/>
      <c r="L121" s="18"/>
    </row>
    <row r="122" spans="1:12" outlineLevel="1">
      <c r="A122" s="18"/>
      <c r="B122" s="93"/>
      <c r="C122" s="18"/>
      <c r="D122" s="18"/>
      <c r="E122" s="18"/>
      <c r="F122" s="18"/>
      <c r="G122" s="18"/>
      <c r="H122" s="18"/>
      <c r="I122" s="18"/>
      <c r="J122" s="18"/>
      <c r="K122" s="18"/>
      <c r="L122" s="18"/>
    </row>
    <row r="123" spans="1:12" outlineLevel="1">
      <c r="A123" s="18"/>
      <c r="B123" s="93"/>
      <c r="C123" s="18"/>
      <c r="D123" s="18"/>
      <c r="E123" s="18"/>
      <c r="F123" s="18"/>
      <c r="G123" s="18"/>
      <c r="H123" s="18"/>
      <c r="I123" s="18"/>
      <c r="J123" s="18"/>
      <c r="K123" s="18"/>
      <c r="L123" s="18"/>
    </row>
    <row r="124" spans="1:12" outlineLevel="1">
      <c r="A124" s="18"/>
      <c r="B124" s="93"/>
      <c r="C124" s="18"/>
      <c r="D124" s="18"/>
      <c r="E124" s="18"/>
      <c r="F124" s="18"/>
      <c r="G124" s="18"/>
      <c r="H124" s="18"/>
      <c r="I124" s="18"/>
      <c r="J124" s="18"/>
      <c r="K124" s="18"/>
      <c r="L124" s="18"/>
    </row>
    <row r="125" spans="1:12" outlineLevel="1">
      <c r="A125" s="18"/>
      <c r="B125" s="93"/>
      <c r="C125" s="18"/>
      <c r="D125" s="18"/>
      <c r="E125" s="18"/>
      <c r="F125" s="18"/>
      <c r="G125" s="18"/>
      <c r="H125" s="18"/>
      <c r="I125" s="18"/>
      <c r="J125" s="18"/>
      <c r="K125" s="18"/>
      <c r="L125" s="18"/>
    </row>
    <row r="126" spans="1:12" outlineLevel="1">
      <c r="A126" s="18"/>
      <c r="B126" s="93"/>
      <c r="C126" s="18"/>
      <c r="D126" s="18"/>
      <c r="E126" s="18"/>
      <c r="F126" s="18"/>
      <c r="G126" s="18"/>
      <c r="H126" s="18"/>
      <c r="I126" s="18"/>
      <c r="J126" s="18"/>
      <c r="K126" s="18"/>
      <c r="L126" s="18"/>
    </row>
    <row r="127" spans="1:12" outlineLevel="1">
      <c r="A127" s="18"/>
      <c r="B127" s="93"/>
      <c r="C127" s="18"/>
      <c r="D127" s="18"/>
      <c r="E127" s="18"/>
      <c r="F127" s="18"/>
      <c r="G127" s="18"/>
      <c r="H127" s="18"/>
      <c r="I127" s="18"/>
      <c r="J127" s="18"/>
      <c r="K127" s="18"/>
      <c r="L127" s="18"/>
    </row>
    <row r="128" spans="1:12" outlineLevel="1">
      <c r="A128" s="18"/>
      <c r="B128" s="93"/>
      <c r="C128" s="18"/>
      <c r="D128" s="18"/>
      <c r="E128" s="18"/>
      <c r="F128" s="18"/>
      <c r="G128" s="18"/>
      <c r="H128" s="18"/>
      <c r="I128" s="18"/>
      <c r="J128" s="18"/>
      <c r="K128" s="18"/>
      <c r="L128" s="18"/>
    </row>
    <row r="129" spans="1:12" outlineLevel="1">
      <c r="A129" s="18"/>
      <c r="B129" s="93"/>
      <c r="C129" s="18"/>
      <c r="D129" s="18"/>
      <c r="E129" s="18"/>
      <c r="F129" s="18"/>
      <c r="G129" s="18"/>
      <c r="H129" s="18"/>
      <c r="I129" s="18"/>
      <c r="J129" s="18"/>
      <c r="K129" s="18"/>
      <c r="L129" s="18"/>
    </row>
    <row r="130" spans="1:12" outlineLevel="1">
      <c r="A130" s="18"/>
      <c r="B130" s="93"/>
      <c r="C130" s="18"/>
      <c r="D130" s="18"/>
      <c r="E130" s="18"/>
      <c r="F130" s="18"/>
      <c r="G130" s="18"/>
      <c r="H130" s="18"/>
      <c r="I130" s="18"/>
      <c r="J130" s="18"/>
      <c r="K130" s="18"/>
      <c r="L130" s="18"/>
    </row>
    <row r="131" spans="1:12" outlineLevel="1">
      <c r="A131" s="18"/>
      <c r="B131" s="93"/>
      <c r="C131" s="18"/>
      <c r="D131" s="18"/>
      <c r="E131" s="18"/>
      <c r="F131" s="18"/>
      <c r="G131" s="18"/>
      <c r="H131" s="18"/>
      <c r="I131" s="18"/>
      <c r="J131" s="18"/>
      <c r="K131" s="18"/>
      <c r="L131" s="18"/>
    </row>
    <row r="132" spans="1:12" outlineLevel="1">
      <c r="A132" s="18"/>
      <c r="B132" s="93"/>
      <c r="C132" s="18"/>
      <c r="D132" s="18"/>
      <c r="E132" s="18"/>
      <c r="F132" s="18"/>
      <c r="G132" s="18"/>
      <c r="H132" s="18"/>
      <c r="I132" s="18"/>
      <c r="J132" s="18"/>
      <c r="K132" s="18"/>
      <c r="L132" s="18"/>
    </row>
    <row r="133" spans="1:12" outlineLevel="1">
      <c r="A133" s="18"/>
      <c r="B133" s="93"/>
      <c r="C133" s="18"/>
      <c r="D133" s="18"/>
      <c r="E133" s="18"/>
      <c r="F133" s="18"/>
      <c r="G133" s="18"/>
      <c r="H133" s="18"/>
      <c r="I133" s="18"/>
      <c r="J133" s="18"/>
      <c r="K133" s="18"/>
      <c r="L133" s="18"/>
    </row>
    <row r="134" spans="1:12" outlineLevel="1">
      <c r="A134" s="18"/>
      <c r="B134" s="93"/>
      <c r="C134" s="18"/>
      <c r="D134" s="18"/>
      <c r="E134" s="18"/>
      <c r="F134" s="18"/>
      <c r="G134" s="18"/>
      <c r="H134" s="18"/>
      <c r="I134" s="18"/>
      <c r="J134" s="18"/>
      <c r="K134" s="18"/>
      <c r="L134" s="18"/>
    </row>
    <row r="135" spans="1:12" outlineLevel="1">
      <c r="A135" s="18"/>
      <c r="B135" s="93"/>
      <c r="C135" s="18"/>
      <c r="D135" s="18"/>
      <c r="E135" s="18"/>
      <c r="F135" s="18"/>
      <c r="G135" s="18"/>
      <c r="H135" s="18"/>
      <c r="I135" s="18"/>
      <c r="J135" s="18"/>
      <c r="K135" s="18"/>
      <c r="L135" s="18"/>
    </row>
    <row r="136" spans="1:12" outlineLevel="1">
      <c r="A136" s="18"/>
      <c r="B136" s="93"/>
      <c r="C136" s="18"/>
      <c r="D136" s="18"/>
      <c r="E136" s="18"/>
      <c r="F136" s="18"/>
      <c r="G136" s="18"/>
      <c r="H136" s="18"/>
      <c r="I136" s="18"/>
      <c r="J136" s="18"/>
      <c r="K136" s="18"/>
      <c r="L136" s="18"/>
    </row>
    <row r="137" spans="1:12" outlineLevel="1">
      <c r="A137" s="18"/>
      <c r="B137" s="93"/>
      <c r="C137" s="18"/>
      <c r="D137" s="18"/>
      <c r="E137" s="18"/>
      <c r="F137" s="18"/>
      <c r="G137" s="18"/>
      <c r="H137" s="18"/>
      <c r="I137" s="18"/>
      <c r="J137" s="18"/>
      <c r="K137" s="18"/>
      <c r="L137" s="18"/>
    </row>
    <row r="138" spans="1:12" outlineLevel="1">
      <c r="A138" s="18"/>
      <c r="B138" s="93"/>
      <c r="C138" s="18"/>
      <c r="D138" s="18"/>
      <c r="E138" s="18"/>
      <c r="F138" s="18"/>
      <c r="G138" s="18"/>
      <c r="H138" s="18"/>
      <c r="I138" s="18"/>
      <c r="J138" s="18"/>
      <c r="K138" s="18"/>
      <c r="L138" s="18"/>
    </row>
    <row r="139" spans="1:12" ht="15.75" outlineLevel="1">
      <c r="A139" s="85" t="s">
        <v>72</v>
      </c>
      <c r="B139" s="85" t="s">
        <v>72</v>
      </c>
      <c r="C139" s="85" t="s">
        <v>72</v>
      </c>
      <c r="D139" s="84" t="s">
        <v>250</v>
      </c>
      <c r="E139" s="18"/>
      <c r="F139" s="18"/>
      <c r="G139" s="18"/>
      <c r="H139" s="18"/>
      <c r="I139" s="18"/>
      <c r="J139" s="18"/>
      <c r="K139" s="18"/>
      <c r="L139" s="18"/>
    </row>
    <row r="140" spans="1:12" outlineLevel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</row>
    <row r="141" spans="1:12" outlineLevel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</row>
    <row r="142" spans="1:12" ht="32.25" customHeight="1">
      <c r="A142" s="708" t="s">
        <v>407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</row>
    <row r="143" spans="1:12" outlineLevel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</row>
    <row r="144" spans="1:12" s="88" customFormat="1" outlineLevel="1">
      <c r="A144" s="91" t="s">
        <v>358</v>
      </c>
      <c r="B144" s="91" t="s">
        <v>359</v>
      </c>
      <c r="C144" s="91" t="s">
        <v>360</v>
      </c>
      <c r="D144" s="91" t="s">
        <v>361</v>
      </c>
      <c r="E144" s="87"/>
      <c r="F144" s="87"/>
      <c r="G144" s="87"/>
      <c r="H144" s="87"/>
      <c r="I144" s="87"/>
      <c r="J144" s="87"/>
      <c r="K144" s="87"/>
      <c r="L144" s="87"/>
    </row>
    <row r="145" spans="1:12" outlineLevel="1">
      <c r="A145" s="18"/>
      <c r="B145" s="18" t="s">
        <v>307</v>
      </c>
      <c r="C145" s="18"/>
      <c r="D145" s="18"/>
      <c r="E145" s="18"/>
      <c r="F145" s="18"/>
      <c r="G145" s="18"/>
      <c r="H145" s="18"/>
      <c r="I145" s="18"/>
      <c r="J145" s="18"/>
      <c r="K145" s="18"/>
      <c r="L145" s="18"/>
    </row>
    <row r="146" spans="1:12" outlineLevel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</row>
    <row r="147" spans="1:12" outlineLevel="1">
      <c r="A147" s="18"/>
      <c r="B147" s="18"/>
      <c r="C147" s="94" t="s">
        <v>73</v>
      </c>
      <c r="D147" s="18"/>
      <c r="E147" s="18"/>
      <c r="F147" s="18"/>
      <c r="G147" s="18"/>
      <c r="H147" s="18"/>
      <c r="I147" s="18"/>
      <c r="J147" s="18"/>
      <c r="K147" s="18"/>
      <c r="L147" s="18"/>
    </row>
    <row r="148" spans="1:12" outlineLevel="1">
      <c r="A148" s="18"/>
      <c r="B148" s="18"/>
      <c r="C148" s="23"/>
      <c r="D148" s="18"/>
      <c r="E148" s="18"/>
      <c r="F148" s="18"/>
      <c r="G148" s="18"/>
      <c r="H148" s="18"/>
      <c r="I148" s="18"/>
      <c r="J148" s="18"/>
      <c r="K148" s="18"/>
      <c r="L148" s="18"/>
    </row>
    <row r="149" spans="1:12" outlineLevel="1">
      <c r="A149" s="18"/>
      <c r="B149" s="18"/>
      <c r="C149" s="23"/>
      <c r="D149" s="18"/>
      <c r="E149" s="18"/>
      <c r="F149" s="18"/>
      <c r="G149" s="18"/>
      <c r="H149" s="18"/>
      <c r="I149" s="18"/>
      <c r="J149" s="18"/>
      <c r="K149" s="18"/>
      <c r="L149" s="18"/>
    </row>
    <row r="150" spans="1:12" outlineLevel="1">
      <c r="A150" s="18"/>
      <c r="B150" s="18"/>
      <c r="C150" s="23"/>
      <c r="D150" s="18"/>
      <c r="E150" s="18"/>
      <c r="F150" s="18"/>
      <c r="G150" s="18"/>
      <c r="H150" s="18"/>
      <c r="I150" s="18"/>
      <c r="J150" s="18"/>
      <c r="K150" s="18"/>
      <c r="L150" s="18"/>
    </row>
    <row r="151" spans="1:12" outlineLevel="1">
      <c r="A151" s="18"/>
      <c r="B151" s="18"/>
      <c r="C151" s="25"/>
      <c r="D151" s="18"/>
      <c r="E151" s="18"/>
      <c r="F151" s="18"/>
      <c r="G151" s="18"/>
      <c r="H151" s="18"/>
      <c r="I151" s="18"/>
      <c r="J151" s="18"/>
      <c r="K151" s="18"/>
      <c r="L151" s="18"/>
    </row>
    <row r="152" spans="1:12" outlineLevel="1">
      <c r="A152" s="18"/>
      <c r="B152" s="18"/>
      <c r="C152" s="25"/>
      <c r="D152" s="18"/>
      <c r="E152" s="18"/>
      <c r="F152" s="18"/>
      <c r="G152" s="18"/>
      <c r="H152" s="18"/>
      <c r="I152" s="18"/>
      <c r="J152" s="18"/>
      <c r="K152" s="18"/>
      <c r="L152" s="18"/>
    </row>
    <row r="153" spans="1:12" outlineLevel="1">
      <c r="A153" s="18"/>
      <c r="B153" s="18"/>
      <c r="C153" s="25"/>
      <c r="D153" s="18"/>
      <c r="E153" s="18"/>
      <c r="F153" s="18"/>
      <c r="G153" s="18"/>
      <c r="H153" s="18"/>
      <c r="I153" s="18"/>
      <c r="J153" s="18"/>
      <c r="K153" s="18"/>
      <c r="L153" s="18"/>
    </row>
    <row r="154" spans="1:12" outlineLevel="1">
      <c r="A154" s="18"/>
      <c r="B154" s="18"/>
      <c r="C154" s="25"/>
      <c r="D154" s="18"/>
      <c r="E154" s="18"/>
      <c r="F154" s="18"/>
      <c r="G154" s="18"/>
      <c r="H154" s="18"/>
      <c r="I154" s="18"/>
      <c r="J154" s="18"/>
      <c r="K154" s="18"/>
      <c r="L154" s="18"/>
    </row>
    <row r="155" spans="1:12" outlineLevel="1">
      <c r="A155" s="18"/>
      <c r="B155" s="18"/>
      <c r="C155" s="25"/>
      <c r="D155" s="18"/>
      <c r="E155" s="18"/>
      <c r="F155" s="18"/>
      <c r="G155" s="18"/>
      <c r="H155" s="18"/>
      <c r="I155" s="18"/>
      <c r="J155" s="18"/>
      <c r="K155" s="18"/>
      <c r="L155" s="18"/>
    </row>
    <row r="156" spans="1:12" outlineLevel="1">
      <c r="A156" s="18"/>
      <c r="B156" s="18"/>
      <c r="C156" s="25"/>
      <c r="D156" s="18"/>
      <c r="E156" s="18"/>
      <c r="F156" s="18"/>
      <c r="G156" s="18"/>
      <c r="H156" s="18"/>
      <c r="I156" s="18"/>
      <c r="J156" s="18"/>
      <c r="K156" s="18"/>
      <c r="L156" s="18"/>
    </row>
    <row r="157" spans="1:12" outlineLevel="1">
      <c r="A157" s="18"/>
      <c r="B157" s="18"/>
      <c r="C157" s="25"/>
      <c r="D157" s="18"/>
      <c r="E157" s="18"/>
      <c r="F157" s="18"/>
      <c r="G157" s="18"/>
      <c r="H157" s="18"/>
      <c r="I157" s="18"/>
      <c r="J157" s="18"/>
      <c r="K157" s="18"/>
      <c r="L157" s="18"/>
    </row>
    <row r="158" spans="1:12" outlineLevel="1">
      <c r="A158" s="18"/>
      <c r="B158" s="18"/>
      <c r="C158" s="25"/>
      <c r="D158" s="18"/>
      <c r="E158" s="18"/>
      <c r="F158" s="18"/>
      <c r="G158" s="18"/>
      <c r="H158" s="18"/>
      <c r="I158" s="18"/>
      <c r="J158" s="18"/>
      <c r="K158" s="18"/>
      <c r="L158" s="18"/>
    </row>
    <row r="159" spans="1:12" outlineLevel="1">
      <c r="A159" s="18"/>
      <c r="B159" s="18"/>
      <c r="C159" s="25"/>
      <c r="D159" s="18"/>
      <c r="E159" s="18"/>
      <c r="F159" s="18"/>
      <c r="G159" s="18"/>
      <c r="H159" s="18"/>
      <c r="I159" s="18"/>
      <c r="J159" s="18"/>
      <c r="K159" s="18"/>
      <c r="L159" s="18"/>
    </row>
    <row r="160" spans="1:12" outlineLevel="1">
      <c r="A160" s="18"/>
      <c r="B160" s="18"/>
      <c r="C160" s="95"/>
      <c r="D160" s="18"/>
      <c r="E160" s="18"/>
      <c r="F160" s="18"/>
      <c r="G160" s="18"/>
      <c r="H160" s="18"/>
      <c r="I160" s="18"/>
      <c r="J160" s="18"/>
      <c r="K160" s="18"/>
      <c r="L160" s="18"/>
    </row>
    <row r="161" spans="1:15" outlineLevel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</row>
    <row r="162" spans="1:15" outlineLevel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</row>
    <row r="163" spans="1:15" outlineLevel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</row>
    <row r="164" spans="1:15" outlineLevel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</row>
    <row r="165" spans="1:15" outlineLevel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O165" t="s">
        <v>276</v>
      </c>
    </row>
    <row r="166" spans="1:15" outlineLevel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</row>
    <row r="167" spans="1:15" outlineLevel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</row>
    <row r="168" spans="1:15" outlineLevel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</row>
    <row r="169" spans="1:15" s="92" customFormat="1" ht="13.5" outlineLevel="1">
      <c r="A169" s="96" t="s">
        <v>70</v>
      </c>
      <c r="B169" s="84" t="s">
        <v>70</v>
      </c>
      <c r="C169" s="84" t="s">
        <v>70</v>
      </c>
      <c r="D169" s="99" t="s">
        <v>74</v>
      </c>
      <c r="E169" s="84"/>
      <c r="F169" s="84"/>
      <c r="G169" s="84"/>
      <c r="H169" s="84"/>
      <c r="I169" s="84"/>
      <c r="J169" s="84"/>
      <c r="K169" s="84"/>
      <c r="L169" s="84"/>
    </row>
    <row r="170" spans="1:15" outlineLevel="1">
      <c r="A170" s="97"/>
      <c r="B170" s="95"/>
      <c r="C170" s="9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5" outlineLevel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</row>
    <row r="172" spans="1:15" outlineLevel="1">
      <c r="A172" s="91" t="s">
        <v>362</v>
      </c>
      <c r="B172" s="91" t="s">
        <v>363</v>
      </c>
      <c r="C172" s="91" t="s">
        <v>364</v>
      </c>
      <c r="D172" s="91" t="s">
        <v>397</v>
      </c>
      <c r="E172" s="91" t="s">
        <v>406</v>
      </c>
      <c r="F172" s="18"/>
      <c r="G172" s="18"/>
      <c r="H172" s="18"/>
      <c r="I172" s="18"/>
      <c r="J172" s="18"/>
      <c r="K172" s="18"/>
      <c r="L172" s="18"/>
    </row>
    <row r="173" spans="1:15" outlineLevel="1">
      <c r="A173" s="18"/>
      <c r="B173" s="18"/>
      <c r="C173" s="18"/>
      <c r="D173" s="18"/>
      <c r="E173" s="22"/>
      <c r="F173" s="22"/>
      <c r="G173" s="22"/>
      <c r="H173" s="22"/>
      <c r="I173" s="23"/>
      <c r="J173" s="18"/>
      <c r="K173" s="18"/>
      <c r="L173" s="18"/>
    </row>
    <row r="174" spans="1:15" outlineLevel="1">
      <c r="A174" s="18"/>
      <c r="B174" s="18"/>
      <c r="C174" s="18"/>
      <c r="D174" s="18"/>
      <c r="E174" s="23"/>
      <c r="F174" s="23"/>
      <c r="G174" s="23"/>
      <c r="H174" s="23"/>
      <c r="I174" s="23"/>
      <c r="J174" s="18"/>
      <c r="K174" s="18"/>
      <c r="L174" s="18"/>
    </row>
    <row r="175" spans="1:15" outlineLevel="1">
      <c r="A175" s="18"/>
      <c r="B175" s="18"/>
      <c r="C175" s="18"/>
      <c r="D175" s="18"/>
      <c r="E175" s="23"/>
      <c r="F175" s="23"/>
      <c r="G175" s="23"/>
      <c r="H175" s="23"/>
      <c r="I175" s="23"/>
      <c r="J175" s="18"/>
      <c r="K175" s="18"/>
      <c r="L175" s="18"/>
    </row>
    <row r="176" spans="1:15" outlineLevel="1">
      <c r="A176" s="18"/>
      <c r="B176" s="18"/>
      <c r="C176" s="18"/>
      <c r="D176" s="18"/>
      <c r="E176" s="24"/>
      <c r="F176" s="24"/>
      <c r="G176" s="24"/>
      <c r="H176" s="24"/>
      <c r="I176" s="24"/>
      <c r="J176" s="18"/>
      <c r="K176" s="18"/>
      <c r="L176" s="18"/>
    </row>
    <row r="177" spans="1:12" outlineLevel="1">
      <c r="A177" s="18"/>
      <c r="B177" s="18"/>
      <c r="C177" s="18"/>
      <c r="D177" s="18"/>
      <c r="E177" s="23"/>
      <c r="F177" s="23"/>
      <c r="G177" s="23"/>
      <c r="H177" s="23"/>
      <c r="I177" s="23"/>
      <c r="J177" s="18"/>
      <c r="K177" s="18"/>
      <c r="L177" s="18"/>
    </row>
    <row r="178" spans="1:12" outlineLevel="1">
      <c r="A178" s="18"/>
      <c r="B178" s="18"/>
      <c r="C178" s="18"/>
      <c r="D178" s="18"/>
      <c r="E178" s="25"/>
      <c r="F178" s="25"/>
      <c r="G178" s="25"/>
      <c r="H178" s="25"/>
      <c r="I178" s="25"/>
      <c r="J178" s="18"/>
      <c r="K178" s="18"/>
      <c r="L178" s="18"/>
    </row>
    <row r="179" spans="1:12" outlineLevel="1">
      <c r="A179" s="18"/>
      <c r="B179" s="18"/>
      <c r="C179" s="18"/>
      <c r="D179" s="18"/>
      <c r="E179" s="25"/>
      <c r="F179" s="25"/>
      <c r="G179" s="25"/>
      <c r="H179" s="25"/>
      <c r="I179" s="25"/>
      <c r="J179" s="18"/>
      <c r="K179" s="18"/>
      <c r="L179" s="18"/>
    </row>
    <row r="180" spans="1:12" outlineLevel="1">
      <c r="A180" s="18"/>
      <c r="B180" s="18"/>
      <c r="C180" s="18"/>
      <c r="D180" s="18"/>
      <c r="E180" s="25"/>
      <c r="F180" s="25"/>
      <c r="G180" s="25"/>
      <c r="H180" s="25"/>
      <c r="I180" s="25"/>
      <c r="J180" s="18"/>
      <c r="K180" s="18"/>
      <c r="L180" s="18"/>
    </row>
    <row r="181" spans="1:12" outlineLevel="1">
      <c r="A181" s="18"/>
      <c r="B181" s="18"/>
      <c r="C181" s="18"/>
      <c r="D181" s="18"/>
      <c r="E181" s="25"/>
      <c r="F181" s="25"/>
      <c r="G181" s="25"/>
      <c r="H181" s="25"/>
      <c r="I181" s="25"/>
      <c r="J181" s="18"/>
      <c r="K181" s="18"/>
      <c r="L181" s="18"/>
    </row>
    <row r="182" spans="1:12" outlineLevel="1">
      <c r="A182" s="18"/>
      <c r="B182" s="18"/>
      <c r="C182" s="18"/>
      <c r="D182" s="18"/>
      <c r="E182" s="25"/>
      <c r="F182" s="25"/>
      <c r="G182" s="25"/>
      <c r="H182" s="25"/>
      <c r="I182" s="25"/>
      <c r="J182" s="18"/>
      <c r="K182" s="18"/>
      <c r="L182" s="18"/>
    </row>
    <row r="183" spans="1:12" outlineLevel="1">
      <c r="A183" s="18"/>
      <c r="B183" s="18"/>
      <c r="C183" s="18"/>
      <c r="D183" s="18"/>
      <c r="E183" s="25"/>
      <c r="F183" s="25"/>
      <c r="G183" s="25"/>
      <c r="H183" s="25"/>
      <c r="I183" s="25"/>
      <c r="J183" s="18"/>
      <c r="K183" s="18"/>
      <c r="L183" s="18"/>
    </row>
    <row r="184" spans="1:12" outlineLevel="1">
      <c r="A184" s="18"/>
      <c r="B184" s="18"/>
      <c r="C184" s="18"/>
      <c r="D184" s="18"/>
      <c r="E184" s="25"/>
      <c r="F184" s="25"/>
      <c r="G184" s="25"/>
      <c r="H184" s="25"/>
      <c r="I184" s="25"/>
      <c r="J184" s="18"/>
      <c r="K184" s="18"/>
      <c r="L184" s="18"/>
    </row>
    <row r="185" spans="1:12" outlineLevel="1">
      <c r="A185" s="18"/>
      <c r="B185" s="18"/>
      <c r="C185" s="18"/>
      <c r="D185" s="18"/>
      <c r="E185" s="25"/>
      <c r="F185" s="25"/>
      <c r="G185" s="25"/>
      <c r="H185" s="25"/>
      <c r="I185" s="25"/>
      <c r="J185" s="18"/>
      <c r="K185" s="18"/>
      <c r="L185" s="18"/>
    </row>
    <row r="186" spans="1:12" outlineLevel="1">
      <c r="A186" s="18"/>
      <c r="B186" s="18"/>
      <c r="C186" s="18"/>
      <c r="D186" s="18"/>
      <c r="E186" s="25"/>
      <c r="F186" s="25"/>
      <c r="G186" s="25"/>
      <c r="H186" s="25"/>
      <c r="I186" s="25"/>
      <c r="J186" s="18"/>
      <c r="K186" s="18"/>
      <c r="L186" s="18"/>
    </row>
    <row r="187" spans="1:12" outlineLevel="1">
      <c r="A187" s="18"/>
      <c r="B187" s="18"/>
      <c r="C187" s="18"/>
      <c r="D187" s="18"/>
      <c r="E187" s="25"/>
      <c r="F187" s="25"/>
      <c r="G187" s="25"/>
      <c r="H187" s="25"/>
      <c r="I187" s="25"/>
      <c r="J187" s="18"/>
      <c r="K187" s="18"/>
      <c r="L187" s="18"/>
    </row>
    <row r="188" spans="1:12" outlineLevel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</row>
    <row r="189" spans="1:12" outlineLevel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</row>
    <row r="190" spans="1:12" outlineLevel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</row>
    <row r="191" spans="1:12" outlineLevel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</row>
    <row r="192" spans="1:12" outlineLevel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</row>
    <row r="193" spans="1:12" outlineLevel="1">
      <c r="A193" s="18"/>
      <c r="B193" s="95"/>
      <c r="C193" s="18"/>
      <c r="D193" s="18"/>
      <c r="E193" s="26"/>
      <c r="F193" s="26"/>
      <c r="G193" s="26"/>
      <c r="H193" s="26"/>
      <c r="I193" s="26"/>
      <c r="J193" s="18"/>
      <c r="K193" s="18"/>
      <c r="L193" s="18"/>
    </row>
    <row r="194" spans="1:12" outlineLevel="1">
      <c r="A194" s="18"/>
      <c r="B194" s="95"/>
      <c r="C194" s="18"/>
      <c r="D194" s="18"/>
      <c r="E194" s="18"/>
      <c r="F194" s="18"/>
      <c r="G194" s="18"/>
      <c r="H194" s="18"/>
      <c r="I194" s="18"/>
      <c r="J194" s="18"/>
      <c r="K194" s="18"/>
      <c r="L194" s="18"/>
    </row>
    <row r="195" spans="1:12" ht="15.75" outlineLevel="1">
      <c r="A195" s="99" t="s">
        <v>74</v>
      </c>
      <c r="B195" s="99" t="s">
        <v>74</v>
      </c>
      <c r="C195" s="99" t="s">
        <v>74</v>
      </c>
      <c r="D195" s="99" t="s">
        <v>74</v>
      </c>
      <c r="E195" s="99" t="s">
        <v>74</v>
      </c>
      <c r="F195" s="18"/>
      <c r="G195" s="18"/>
      <c r="H195" s="18"/>
      <c r="I195" s="18"/>
      <c r="J195" s="18"/>
      <c r="K195" s="18"/>
      <c r="L195" s="18"/>
    </row>
    <row r="196" spans="1:12" outlineLevel="1">
      <c r="A196" s="97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</row>
    <row r="197" spans="1:12" ht="24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</row>
    <row r="210" spans="3:3">
      <c r="C210" t="s">
        <v>253</v>
      </c>
    </row>
  </sheetData>
  <hyperlinks>
    <hyperlink ref="A2" location="Índice!A1" display="ÍNDIC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21</vt:i4>
      </vt:variant>
    </vt:vector>
  </HeadingPairs>
  <TitlesOfParts>
    <vt:vector size="26" baseType="lpstr">
      <vt:lpstr>CAPA</vt:lpstr>
      <vt:lpstr>ÍNDICE</vt:lpstr>
      <vt:lpstr>BASE_ TRIMESTRAL</vt:lpstr>
      <vt:lpstr>BASE_ MENSAL</vt:lpstr>
      <vt:lpstr>GRÁFICOS</vt:lpstr>
      <vt:lpstr>GRÁFICOS!_Toc60223294</vt:lpstr>
      <vt:lpstr>GRÁFICOS!_Toc60223295</vt:lpstr>
      <vt:lpstr>GRÁFICOS!_Toc60223329</vt:lpstr>
      <vt:lpstr>GRÁFICOS!_Toc60223330</vt:lpstr>
      <vt:lpstr>GRÁFICOS!_Toc60223331</vt:lpstr>
      <vt:lpstr>GRÁFICOS!_Toc60223332</vt:lpstr>
      <vt:lpstr>GRÁFICOS!_Toc60223333</vt:lpstr>
      <vt:lpstr>GRÁFICOS!_Toc60223335</vt:lpstr>
      <vt:lpstr>GRÁFICOS!_Toc60223337</vt:lpstr>
      <vt:lpstr>GRÁFICOS!_Toc60223338</vt:lpstr>
      <vt:lpstr>GRÁFICOS!_Toc60223339</vt:lpstr>
      <vt:lpstr>GRÁFICOS!_Toc60223340</vt:lpstr>
      <vt:lpstr>GRÁFICOS!_Toc60223341</vt:lpstr>
      <vt:lpstr>GRÁFICOS!_Toc60223342</vt:lpstr>
      <vt:lpstr>GRÁFICOS!_Toc60223343</vt:lpstr>
      <vt:lpstr>GRÁFICOS!_Toc60223344</vt:lpstr>
      <vt:lpstr>GRÁFICOS!_Toc60223346</vt:lpstr>
      <vt:lpstr>GRÁFICOS!_Toc60223347</vt:lpstr>
      <vt:lpstr>GRÁFICOS!_Toc60223348</vt:lpstr>
      <vt:lpstr>GRÁFICOS!_Toc60223349</vt:lpstr>
      <vt:lpstr>ÍNDICE!Área_de_Impressão</vt:lpstr>
    </vt:vector>
  </TitlesOfParts>
  <Company>BCSTP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BCSTP</dc:creator>
  <cp:lastModifiedBy>Irina Seneide Carvalho Pequeno</cp:lastModifiedBy>
  <cp:lastPrinted>2015-09-28T10:56:10Z</cp:lastPrinted>
  <dcterms:created xsi:type="dcterms:W3CDTF">2013-09-18T14:19:54Z</dcterms:created>
  <dcterms:modified xsi:type="dcterms:W3CDTF">2024-01-31T17:54:03Z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{7A614359-6C0A-4153-B3F0-C16CC8F6FA35}</vt:lpwstr>
  </property>
</Properties>
</file>